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 pdc\pdcbikers\documenten\"/>
    </mc:Choice>
  </mc:AlternateContent>
  <xr:revisionPtr revIDLastSave="0" documentId="8_{5B8FC399-0B08-4340-AD74-D7E852D182A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angschikking" sheetId="2" r:id="rId1"/>
    <sheet name="rittenblad" sheetId="1" r:id="rId2"/>
    <sheet name="Blad3" sheetId="3" state="hidden" r:id="rId3"/>
  </sheets>
  <definedNames>
    <definedName name="_xlnm._FilterDatabase" localSheetId="0" hidden="1">rangschikking!$A$1:$F$35</definedName>
  </definedNames>
  <calcPr calcId="181029"/>
</workbook>
</file>

<file path=xl/calcChain.xml><?xml version="1.0" encoding="utf-8"?>
<calcChain xmlns="http://schemas.openxmlformats.org/spreadsheetml/2006/main">
  <c r="R40" i="1" l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Q40" i="1"/>
  <c r="P40" i="1"/>
  <c r="E18" i="2"/>
  <c r="C18" i="2"/>
  <c r="C35" i="2"/>
  <c r="O40" i="1"/>
  <c r="E5" i="1"/>
  <c r="E39" i="1"/>
  <c r="C39" i="1"/>
  <c r="N40" i="1"/>
  <c r="G40" i="1"/>
  <c r="F40" i="1"/>
  <c r="BG40" i="1"/>
  <c r="AY40" i="1"/>
  <c r="AL40" i="1"/>
  <c r="AH40" i="1"/>
  <c r="BF40" i="1"/>
  <c r="C2" i="2"/>
  <c r="C12" i="2"/>
  <c r="C8" i="2"/>
  <c r="C6" i="2"/>
  <c r="C4" i="2"/>
  <c r="C5" i="2"/>
  <c r="C24" i="2"/>
  <c r="C27" i="2"/>
  <c r="C10" i="2"/>
  <c r="C9" i="2"/>
  <c r="C23" i="2"/>
  <c r="C29" i="2"/>
  <c r="C7" i="2"/>
  <c r="B34" i="2" s="1"/>
  <c r="C28" i="2"/>
  <c r="C14" i="2"/>
  <c r="C15" i="2"/>
  <c r="C19" i="2"/>
  <c r="C20" i="2"/>
  <c r="C22" i="2"/>
  <c r="C17" i="2"/>
  <c r="C30" i="2"/>
  <c r="C21" i="2"/>
  <c r="C32" i="2"/>
  <c r="C33" i="2"/>
  <c r="C31" i="2"/>
  <c r="C25" i="2"/>
  <c r="C13" i="2"/>
  <c r="C26" i="2"/>
  <c r="C16" i="2"/>
  <c r="C34" i="2"/>
  <c r="C11" i="2"/>
  <c r="C36" i="2"/>
  <c r="E11" i="2"/>
  <c r="C38" i="1"/>
  <c r="E38" i="1"/>
  <c r="BL40" i="1"/>
  <c r="BM40" i="1"/>
  <c r="BN40" i="1"/>
  <c r="BO40" i="1"/>
  <c r="BP40" i="1"/>
  <c r="BQ40" i="1"/>
  <c r="BR40" i="1"/>
  <c r="BS40" i="1"/>
  <c r="BT40" i="1"/>
  <c r="BK40" i="1"/>
  <c r="BI40" i="1"/>
  <c r="E16" i="2"/>
  <c r="C37" i="1"/>
  <c r="E37" i="1"/>
  <c r="AX40" i="1"/>
  <c r="BC40" i="1"/>
  <c r="AW40" i="1"/>
  <c r="E13" i="2"/>
  <c r="C30" i="1"/>
  <c r="E30" i="1"/>
  <c r="AS40" i="1"/>
  <c r="AO40" i="1"/>
  <c r="E31" i="2"/>
  <c r="C28" i="1"/>
  <c r="E28" i="1"/>
  <c r="L40" i="1"/>
  <c r="I40" i="1"/>
  <c r="C3" i="2"/>
  <c r="E34" i="2"/>
  <c r="E35" i="2"/>
  <c r="E22" i="2"/>
  <c r="E10" i="2"/>
  <c r="E4" i="2"/>
  <c r="E36" i="2"/>
  <c r="E25" i="2"/>
  <c r="E2" i="2"/>
  <c r="E15" i="2"/>
  <c r="E29" i="2"/>
  <c r="E12" i="2"/>
  <c r="E20" i="2"/>
  <c r="E5" i="2"/>
  <c r="E33" i="2"/>
  <c r="E17" i="2"/>
  <c r="E28" i="2"/>
  <c r="E6" i="2"/>
  <c r="E23" i="2"/>
  <c r="E27" i="2"/>
  <c r="E30" i="2"/>
  <c r="E21" i="2"/>
  <c r="E19" i="2"/>
  <c r="D32" i="2" s="1"/>
  <c r="E8" i="2"/>
  <c r="E26" i="2"/>
  <c r="E32" i="2"/>
  <c r="E3" i="2"/>
  <c r="D20" i="2" s="1"/>
  <c r="E24" i="2"/>
  <c r="E14" i="2"/>
  <c r="E7" i="2"/>
  <c r="E8" i="1"/>
  <c r="C8" i="1"/>
  <c r="E9" i="2"/>
  <c r="E6" i="1"/>
  <c r="E7" i="1"/>
  <c r="E9" i="1"/>
  <c r="E10" i="1"/>
  <c r="E11" i="1"/>
  <c r="E12" i="1"/>
  <c r="E13" i="1"/>
  <c r="E14" i="1"/>
  <c r="E15" i="1"/>
  <c r="E16" i="1"/>
  <c r="E17" i="1"/>
  <c r="E18" i="1"/>
  <c r="E19" i="1"/>
  <c r="E20" i="1"/>
  <c r="D18" i="1" s="1"/>
  <c r="E21" i="1"/>
  <c r="E22" i="1"/>
  <c r="E23" i="1"/>
  <c r="E24" i="1"/>
  <c r="E25" i="1"/>
  <c r="E26" i="1"/>
  <c r="E27" i="1"/>
  <c r="E29" i="1"/>
  <c r="E31" i="1"/>
  <c r="E32" i="1"/>
  <c r="E33" i="1"/>
  <c r="E34" i="1"/>
  <c r="E35" i="1"/>
  <c r="E36" i="1"/>
  <c r="C5" i="1"/>
  <c r="C6" i="1"/>
  <c r="C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9" i="1"/>
  <c r="C31" i="1"/>
  <c r="C32" i="1"/>
  <c r="C33" i="1"/>
  <c r="B36" i="1" s="1"/>
  <c r="C34" i="1"/>
  <c r="C35" i="1"/>
  <c r="C36" i="1"/>
  <c r="AJ40" i="1"/>
  <c r="BE40" i="1"/>
  <c r="G4" i="1"/>
  <c r="H4" i="1"/>
  <c r="I4" i="1"/>
  <c r="J4" i="1"/>
  <c r="K4" i="1"/>
  <c r="L4" i="1"/>
  <c r="M4" i="1"/>
  <c r="N4" i="1"/>
  <c r="O4" i="1"/>
  <c r="Q4" i="1"/>
  <c r="R4" i="1"/>
  <c r="S4" i="1"/>
  <c r="T4" i="1"/>
  <c r="U4" i="1"/>
  <c r="V4" i="1"/>
  <c r="X4" i="1"/>
  <c r="Y4" i="1"/>
  <c r="Z4" i="1"/>
  <c r="AB4" i="1"/>
  <c r="AC4" i="1"/>
  <c r="AE4" i="1"/>
  <c r="AF4" i="1"/>
  <c r="AG4" i="1"/>
  <c r="AI4" i="1"/>
  <c r="AJ4" i="1"/>
  <c r="AK4" i="1"/>
  <c r="AM4" i="1"/>
  <c r="AN4" i="1"/>
  <c r="AO4" i="1"/>
  <c r="AP4" i="1"/>
  <c r="AQ4" i="1"/>
  <c r="AR4" i="1"/>
  <c r="AS4" i="1"/>
  <c r="AT4" i="1"/>
  <c r="AU4" i="1"/>
  <c r="AV4" i="1"/>
  <c r="AW4" i="1"/>
  <c r="AX4" i="1"/>
  <c r="AZ4" i="1"/>
  <c r="BA4" i="1"/>
  <c r="BB4" i="1"/>
  <c r="BC4" i="1"/>
  <c r="BD4" i="1"/>
  <c r="BE4" i="1"/>
  <c r="BF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D40" i="1"/>
  <c r="AZ40" i="1"/>
  <c r="AU40" i="1"/>
  <c r="AP40" i="1"/>
  <c r="J40" i="1"/>
  <c r="BH40" i="1"/>
  <c r="AT40" i="1"/>
  <c r="AN40" i="1"/>
  <c r="AI40" i="1"/>
  <c r="M40" i="1"/>
  <c r="BB40" i="1"/>
  <c r="AR40" i="1"/>
  <c r="AM40" i="1"/>
  <c r="AG40" i="1"/>
  <c r="H40" i="1"/>
  <c r="BJ40" i="1"/>
  <c r="BA40" i="1"/>
  <c r="AV40" i="1"/>
  <c r="AQ40" i="1"/>
  <c r="AK40" i="1"/>
  <c r="AF40" i="1"/>
  <c r="K40" i="1"/>
  <c r="D19" i="1"/>
  <c r="D25" i="2"/>
  <c r="D9" i="2" l="1"/>
  <c r="D32" i="1"/>
  <c r="D35" i="1"/>
  <c r="D28" i="1"/>
  <c r="D29" i="1"/>
  <c r="D12" i="1"/>
  <c r="D22" i="1"/>
  <c r="D34" i="1"/>
  <c r="B6" i="2"/>
  <c r="B32" i="1"/>
  <c r="D38" i="1"/>
  <c r="D25" i="1"/>
  <c r="D15" i="1"/>
  <c r="D13" i="1"/>
  <c r="D6" i="1"/>
  <c r="B23" i="2"/>
  <c r="B32" i="2"/>
  <c r="B31" i="2"/>
  <c r="B26" i="2"/>
  <c r="B22" i="2"/>
  <c r="B28" i="2"/>
  <c r="B30" i="2"/>
  <c r="B5" i="2"/>
  <c r="D22" i="2"/>
  <c r="B29" i="2"/>
  <c r="B4" i="2"/>
  <c r="D12" i="2"/>
  <c r="B15" i="2"/>
  <c r="D17" i="1"/>
  <c r="D33" i="1"/>
  <c r="D10" i="1"/>
  <c r="D26" i="1"/>
  <c r="D7" i="1"/>
  <c r="D27" i="1"/>
  <c r="D24" i="1"/>
  <c r="D36" i="1"/>
  <c r="D36" i="2"/>
  <c r="B8" i="2"/>
  <c r="D8" i="2"/>
  <c r="D35" i="2"/>
  <c r="B24" i="2"/>
  <c r="B36" i="2"/>
  <c r="B35" i="2"/>
  <c r="D21" i="2"/>
  <c r="D21" i="1"/>
  <c r="D37" i="1"/>
  <c r="D14" i="1"/>
  <c r="D30" i="1"/>
  <c r="D11" i="1"/>
  <c r="D26" i="2"/>
  <c r="D13" i="2"/>
  <c r="D16" i="2"/>
  <c r="D33" i="2"/>
  <c r="D10" i="2"/>
  <c r="D14" i="2"/>
  <c r="B17" i="1"/>
  <c r="B11" i="1"/>
  <c r="B16" i="1"/>
  <c r="D27" i="2"/>
  <c r="B27" i="1"/>
  <c r="B13" i="1"/>
  <c r="D8" i="1"/>
  <c r="D31" i="1"/>
  <c r="D9" i="1"/>
  <c r="D16" i="1"/>
  <c r="D20" i="1"/>
  <c r="D23" i="1"/>
  <c r="D39" i="1"/>
  <c r="D5" i="1"/>
  <c r="D31" i="2"/>
  <c r="B18" i="2"/>
  <c r="B9" i="2"/>
  <c r="D6" i="2"/>
  <c r="D15" i="2"/>
  <c r="D34" i="2"/>
  <c r="B21" i="2"/>
  <c r="D29" i="2"/>
  <c r="D5" i="2"/>
  <c r="B11" i="2"/>
  <c r="B13" i="2"/>
  <c r="B7" i="2"/>
  <c r="D4" i="2"/>
  <c r="D3" i="2"/>
  <c r="D11" i="2"/>
  <c r="B10" i="2"/>
  <c r="B20" i="2"/>
  <c r="B16" i="2"/>
  <c r="D7" i="2"/>
  <c r="B15" i="1"/>
  <c r="B31" i="1"/>
  <c r="B20" i="1"/>
  <c r="B29" i="1"/>
  <c r="B5" i="1"/>
  <c r="B12" i="2"/>
  <c r="D17" i="2"/>
  <c r="B27" i="2"/>
  <c r="D19" i="2"/>
  <c r="B25" i="2"/>
  <c r="D30" i="2"/>
  <c r="D28" i="2"/>
  <c r="B2" i="2"/>
  <c r="B33" i="2"/>
  <c r="B17" i="2"/>
  <c r="D24" i="2"/>
  <c r="D2" i="2"/>
  <c r="D23" i="2"/>
  <c r="B19" i="2"/>
  <c r="B3" i="2"/>
  <c r="B14" i="2"/>
  <c r="B19" i="1"/>
  <c r="B35" i="1"/>
  <c r="B8" i="1"/>
  <c r="B24" i="1"/>
  <c r="B9" i="1"/>
  <c r="B33" i="1"/>
  <c r="B6" i="1"/>
  <c r="B23" i="1"/>
  <c r="B39" i="1"/>
  <c r="B12" i="1"/>
  <c r="B28" i="1"/>
  <c r="B7" i="1"/>
  <c r="B10" i="1"/>
  <c r="D18" i="2"/>
  <c r="B37" i="1"/>
  <c r="B30" i="1"/>
  <c r="B14" i="1"/>
  <c r="B21" i="1"/>
  <c r="B25" i="1"/>
  <c r="B38" i="1"/>
  <c r="B22" i="1"/>
  <c r="B34" i="1"/>
  <c r="B26" i="1"/>
  <c r="B18" i="1"/>
</calcChain>
</file>

<file path=xl/sharedStrings.xml><?xml version="1.0" encoding="utf-8"?>
<sst xmlns="http://schemas.openxmlformats.org/spreadsheetml/2006/main" count="100" uniqueCount="61">
  <si>
    <t>Leden</t>
  </si>
  <si>
    <t>stand</t>
  </si>
  <si>
    <t>aantal ritten</t>
  </si>
  <si>
    <t>stand km</t>
  </si>
  <si>
    <t>aantal km</t>
  </si>
  <si>
    <t>platte tubbe</t>
  </si>
  <si>
    <t>Lagae Benny</t>
  </si>
  <si>
    <t>Verbeke Danny</t>
  </si>
  <si>
    <t>Mechele Geert</t>
  </si>
  <si>
    <t>Vanhee Johny</t>
  </si>
  <si>
    <t>Decoster Gerda</t>
  </si>
  <si>
    <t>Declerck Patrick</t>
  </si>
  <si>
    <t>Van Belle Rik</t>
  </si>
  <si>
    <t>Viaene Gino</t>
  </si>
  <si>
    <t>Ortmann Jürgen</t>
  </si>
  <si>
    <t>Haesebroeck Jane</t>
  </si>
  <si>
    <t>Verleye Petra</t>
  </si>
  <si>
    <t>Lingier Kurt</t>
  </si>
  <si>
    <t>Provoost Alex</t>
  </si>
  <si>
    <t>Haest Jurgen</t>
  </si>
  <si>
    <t>Christiaen Peter</t>
  </si>
  <si>
    <t>Vanovenberghe Marc</t>
  </si>
  <si>
    <t>Vandewalle Robert</t>
  </si>
  <si>
    <t>Van Daele Sven</t>
  </si>
  <si>
    <t>Verhiest Patrick</t>
  </si>
  <si>
    <t>Declerck Joerie</t>
  </si>
  <si>
    <t>Flannery Amanda</t>
  </si>
  <si>
    <t>Vanhoucke Marina</t>
  </si>
  <si>
    <t>Van Speybroeck Peter</t>
  </si>
  <si>
    <t>Van Belle Johan</t>
  </si>
  <si>
    <t>Maenhout Henk</t>
  </si>
  <si>
    <t>Muys Pascal</t>
  </si>
  <si>
    <t>Vandenhouwele Serge</t>
  </si>
  <si>
    <t>Vandevelde Sander</t>
  </si>
  <si>
    <t>Vantyghem Kurt</t>
  </si>
  <si>
    <t>Vandenkerckhove Joeri</t>
  </si>
  <si>
    <t>Persyn Dirk</t>
  </si>
  <si>
    <t>Cobbaert Marc</t>
  </si>
  <si>
    <t>Daelman Franky</t>
  </si>
  <si>
    <t>Dekeyser Ivan</t>
  </si>
  <si>
    <t>CLUB</t>
  </si>
  <si>
    <t>PDC BIKERS - Klassement 2022</t>
  </si>
  <si>
    <t xml:space="preserve"> Sponsors</t>
  </si>
  <si>
    <t>PDC Electronics Gistel  - Garmin - Lingerie Delphine - Olmo Bikes</t>
  </si>
  <si>
    <t>Rangschikking</t>
  </si>
  <si>
    <t>April</t>
  </si>
  <si>
    <t>MEI</t>
  </si>
  <si>
    <t>Juni</t>
  </si>
  <si>
    <t>Juli</t>
  </si>
  <si>
    <t>Augustus</t>
  </si>
  <si>
    <t xml:space="preserve">September </t>
  </si>
  <si>
    <t>Declerck Joeri</t>
  </si>
  <si>
    <t>Aantal fietsers</t>
  </si>
  <si>
    <t>Rit op woensdag</t>
  </si>
  <si>
    <t>Rit op zondag</t>
  </si>
  <si>
    <t>Dagrit</t>
  </si>
  <si>
    <t>Feestdag</t>
  </si>
  <si>
    <t>2 daagse</t>
  </si>
  <si>
    <t>10 Ritten</t>
  </si>
  <si>
    <t>Sergiy Serrobrennikov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</si>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</sst>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ddd/dd/mm"/>
    <numFmt numFmtId="166" formatCode="dd"/>
  </numFmts>
  <fonts count="14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99CC66"/>
        <bgColor rgb="FF99CC66"/>
      </patternFill>
    </fill>
    <fill>
      <patternFill patternType="solid">
        <fgColor theme="0"/>
        <bgColor indexed="64"/>
      </patternFill>
    </fill>
    <fill>
      <patternFill patternType="solid">
        <fgColor rgb="FF1671B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rgb="FF99CC66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99CC66"/>
      </patternFill>
    </fill>
    <fill>
      <patternFill patternType="solid">
        <fgColor rgb="FFFF0000"/>
        <bgColor rgb="FF99CC6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5" fillId="5" borderId="1" xfId="5" applyFont="1" applyFill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 vertical="center"/>
    </xf>
    <xf numFmtId="0" fontId="5" fillId="6" borderId="2" xfId="7" applyFont="1" applyFill="1" applyBorder="1" applyAlignment="1">
      <alignment horizontal="left" vertical="center"/>
    </xf>
    <xf numFmtId="0" fontId="5" fillId="3" borderId="2" xfId="7" applyFont="1" applyFill="1" applyBorder="1" applyAlignment="1">
      <alignment horizontal="left" vertical="center"/>
    </xf>
    <xf numFmtId="0" fontId="5" fillId="7" borderId="2" xfId="7" applyFont="1" applyFill="1" applyBorder="1" applyAlignment="1">
      <alignment horizontal="left" vertical="center"/>
    </xf>
    <xf numFmtId="0" fontId="6" fillId="4" borderId="2" xfId="7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right" vertical="center"/>
    </xf>
    <xf numFmtId="1" fontId="0" fillId="0" borderId="0" xfId="0" applyNumberFormat="1" applyAlignment="1">
      <alignment horizontal="center"/>
    </xf>
    <xf numFmtId="1" fontId="0" fillId="7" borderId="6" xfId="0" applyNumberFormat="1" applyFill="1" applyBorder="1" applyAlignment="1">
      <alignment horizontal="left" vertical="center"/>
    </xf>
    <xf numFmtId="0" fontId="5" fillId="3" borderId="0" xfId="7" applyFont="1" applyFill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7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5" borderId="7" xfId="5" applyFont="1" applyFill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11" fillId="0" borderId="1" xfId="0" applyFont="1" applyBorder="1"/>
    <xf numFmtId="0" fontId="5" fillId="5" borderId="9" xfId="5" applyFont="1" applyFill="1" applyBorder="1" applyAlignment="1">
      <alignment horizontal="left" vertical="center"/>
    </xf>
    <xf numFmtId="0" fontId="0" fillId="9" borderId="1" xfId="0" applyFill="1" applyBorder="1" applyAlignment="1">
      <alignment horizontal="center"/>
    </xf>
    <xf numFmtId="0" fontId="12" fillId="0" borderId="1" xfId="0" applyFont="1" applyBorder="1"/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7" borderId="11" xfId="0" applyNumberFormat="1" applyFill="1" applyBorder="1" applyAlignment="1">
      <alignment horizontal="left" vertical="center"/>
    </xf>
    <xf numFmtId="0" fontId="8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166" fontId="0" fillId="0" borderId="0" xfId="0" applyNumberFormat="1" applyAlignment="1">
      <alignment horizontal="center"/>
    </xf>
    <xf numFmtId="1" fontId="0" fillId="0" borderId="13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3" borderId="1" xfId="0" applyFont="1" applyFill="1" applyBorder="1"/>
    <xf numFmtId="164" fontId="0" fillId="0" borderId="12" xfId="0" applyNumberFormat="1" applyBorder="1" applyAlignment="1">
      <alignment horizontal="center" vertical="center"/>
    </xf>
    <xf numFmtId="0" fontId="5" fillId="5" borderId="12" xfId="5" applyFont="1" applyFill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5" fillId="11" borderId="2" xfId="7" applyFont="1" applyFill="1" applyBorder="1" applyAlignment="1">
      <alignment horizontal="left" vertical="center"/>
    </xf>
    <xf numFmtId="164" fontId="0" fillId="3" borderId="0" xfId="0" applyNumberFormat="1" applyFill="1" applyAlignment="1">
      <alignment horizontal="left" vertical="center"/>
    </xf>
    <xf numFmtId="0" fontId="6" fillId="3" borderId="0" xfId="7" applyFont="1" applyFill="1" applyAlignment="1">
      <alignment horizontal="left" vertical="center"/>
    </xf>
    <xf numFmtId="0" fontId="5" fillId="12" borderId="2" xfId="7" applyFont="1" applyFill="1" applyBorder="1" applyAlignment="1">
      <alignment horizontal="left" vertical="center"/>
    </xf>
    <xf numFmtId="0" fontId="0" fillId="3" borderId="7" xfId="0" applyFill="1" applyBorder="1" applyAlignment="1">
      <alignment horizontal="center"/>
    </xf>
    <xf numFmtId="166" fontId="0" fillId="0" borderId="25" xfId="0" applyNumberFormat="1" applyBorder="1" applyAlignment="1">
      <alignment horizontal="center"/>
    </xf>
    <xf numFmtId="166" fontId="0" fillId="2" borderId="26" xfId="0" applyNumberFormat="1" applyFill="1" applyBorder="1" applyAlignment="1">
      <alignment horizontal="center"/>
    </xf>
    <xf numFmtId="166" fontId="0" fillId="7" borderId="25" xfId="0" applyNumberFormat="1" applyFill="1" applyBorder="1" applyAlignment="1">
      <alignment horizontal="center"/>
    </xf>
    <xf numFmtId="166" fontId="0" fillId="13" borderId="25" xfId="0" applyNumberFormat="1" applyFill="1" applyBorder="1" applyAlignment="1">
      <alignment horizontal="center"/>
    </xf>
    <xf numFmtId="166" fontId="0" fillId="10" borderId="25" xfId="0" applyNumberFormat="1" applyFill="1" applyBorder="1" applyAlignment="1">
      <alignment horizontal="center"/>
    </xf>
    <xf numFmtId="166" fontId="0" fillId="14" borderId="25" xfId="0" applyNumberFormat="1" applyFill="1" applyBorder="1" applyAlignment="1">
      <alignment horizontal="center"/>
    </xf>
    <xf numFmtId="166" fontId="0" fillId="11" borderId="25" xfId="0" applyNumberFormat="1" applyFill="1" applyBorder="1" applyAlignment="1">
      <alignment horizontal="center"/>
    </xf>
    <xf numFmtId="166" fontId="0" fillId="2" borderId="27" xfId="0" applyNumberFormat="1" applyFill="1" applyBorder="1" applyAlignment="1">
      <alignment horizontal="center"/>
    </xf>
    <xf numFmtId="0" fontId="11" fillId="3" borderId="7" xfId="0" applyFont="1" applyFill="1" applyBorder="1"/>
    <xf numFmtId="0" fontId="5" fillId="5" borderId="0" xfId="5" applyFont="1" applyFill="1" applyAlignment="1">
      <alignment horizontal="left" vertic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" fontId="0" fillId="7" borderId="28" xfId="0" applyNumberFormat="1" applyFill="1" applyBorder="1" applyAlignment="1">
      <alignment horizontal="left" vertical="center"/>
    </xf>
    <xf numFmtId="1" fontId="0" fillId="7" borderId="29" xfId="0" applyNumberForma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center" vertical="center"/>
    </xf>
    <xf numFmtId="0" fontId="10" fillId="8" borderId="28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</cellXfs>
  <cellStyles count="8">
    <cellStyle name="Heading" xfId="1" xr:uid="{00000000-0005-0000-0000-000000000000}"/>
    <cellStyle name="Heading1" xfId="2" xr:uid="{00000000-0005-0000-0000-000001000000}"/>
    <cellStyle name="Normal 2" xfId="6" xr:uid="{00000000-0005-0000-0000-000002000000}"/>
    <cellStyle name="Result" xfId="3" xr:uid="{00000000-0005-0000-0000-000003000000}"/>
    <cellStyle name="Result2" xfId="4" xr:uid="{00000000-0005-0000-0000-000004000000}"/>
    <cellStyle name="Standaard" xfId="0" builtinId="0" customBuiltin="1"/>
    <cellStyle name="Standaard 2" xfId="7" xr:uid="{00000000-0005-0000-0000-000006000000}"/>
    <cellStyle name="Standaard 3" xfId="5" xr:uid="{00000000-0005-0000-0000-000007000000}"/>
  </cellStyles>
  <dxfs count="3"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F36"/>
  <sheetViews>
    <sheetView tabSelected="1" zoomScale="85" zoomScaleNormal="85" workbookViewId="0">
      <selection activeCell="G5" sqref="G5"/>
    </sheetView>
  </sheetViews>
  <sheetFormatPr defaultRowHeight="13.8" x14ac:dyDescent="0.25"/>
  <cols>
    <col min="1" max="1" width="24.5" bestFit="1" customWidth="1"/>
    <col min="2" max="2" width="7.59765625" bestFit="1" customWidth="1"/>
    <col min="3" max="3" width="12.69921875" bestFit="1" customWidth="1"/>
    <col min="4" max="4" width="10.5" bestFit="1" customWidth="1"/>
    <col min="5" max="5" width="11.09765625" bestFit="1" customWidth="1"/>
    <col min="6" max="6" width="10.69921875" bestFit="1" customWidth="1"/>
  </cols>
  <sheetData>
    <row r="1" spans="1:6" ht="14.4" thickBot="1" x14ac:dyDescent="0.3">
      <c r="A1" s="23" t="s">
        <v>0</v>
      </c>
      <c r="B1" s="21" t="s">
        <v>1</v>
      </c>
      <c r="C1" s="21" t="s">
        <v>2</v>
      </c>
      <c r="D1" s="20" t="s">
        <v>3</v>
      </c>
      <c r="E1" s="20" t="s">
        <v>4</v>
      </c>
      <c r="F1" s="18" t="s">
        <v>5</v>
      </c>
    </row>
    <row r="2" spans="1:6" ht="18" x14ac:dyDescent="0.25">
      <c r="A2" s="22" t="s">
        <v>6</v>
      </c>
      <c r="B2" s="19">
        <f>RANK(C2,$C$2:$C$38)</f>
        <v>1</v>
      </c>
      <c r="C2" s="19">
        <f>COUNTA(rittenblad!F13:BY13)</f>
        <v>9</v>
      </c>
      <c r="D2" s="19">
        <f>RANK(E2,$E$2:$E$35)</f>
        <v>1</v>
      </c>
      <c r="E2" s="19">
        <f>SUM(rittenblad!F13:BY13)</f>
        <v>540</v>
      </c>
      <c r="F2" s="62" t="s">
        <v>60</v>
      </c>
    </row>
    <row r="3" spans="1:6" ht="18" x14ac:dyDescent="0.25">
      <c r="A3" s="1" t="s">
        <v>7</v>
      </c>
      <c r="B3" s="19">
        <f>RANK(C3,$C$2:$C$38)</f>
        <v>1</v>
      </c>
      <c r="C3" s="10">
        <f>COUNTA(rittenblad!F33:BY33)</f>
        <v>9</v>
      </c>
      <c r="D3" s="19">
        <f>RANK(E3,$E$2:$E$35)</f>
        <v>1</v>
      </c>
      <c r="E3" s="10">
        <f>SUM(rittenblad!F33:BY33)</f>
        <v>540</v>
      </c>
      <c r="F3" s="24"/>
    </row>
    <row r="4" spans="1:6" ht="18" x14ac:dyDescent="0.25">
      <c r="A4" s="1" t="s">
        <v>10</v>
      </c>
      <c r="B4" s="19">
        <f>RANK(C4,$C$2:$C$38)</f>
        <v>3</v>
      </c>
      <c r="C4" s="10">
        <f>COUNTA(rittenblad!F10:BY10)</f>
        <v>8</v>
      </c>
      <c r="D4" s="19">
        <f>RANK(E4,$E$2:$E$35)</f>
        <v>3</v>
      </c>
      <c r="E4" s="10">
        <f>SUM(rittenblad!F10:BY10)</f>
        <v>475</v>
      </c>
      <c r="F4" s="17"/>
    </row>
    <row r="5" spans="1:6" ht="18" x14ac:dyDescent="0.25">
      <c r="A5" s="1" t="s">
        <v>14</v>
      </c>
      <c r="B5" s="19">
        <f>RANK(C5,$C$2:$C$38)</f>
        <v>3</v>
      </c>
      <c r="C5" s="10">
        <f>COUNTA(rittenblad!F18:BY18)</f>
        <v>8</v>
      </c>
      <c r="D5" s="19">
        <f>RANK(E5,$E$2:$E$35)</f>
        <v>3</v>
      </c>
      <c r="E5" s="10">
        <f>SUM(rittenblad!F18:BY18)</f>
        <v>475</v>
      </c>
      <c r="F5" s="27"/>
    </row>
    <row r="6" spans="1:6" ht="18" x14ac:dyDescent="0.25">
      <c r="A6" s="1" t="s">
        <v>12</v>
      </c>
      <c r="B6" s="19">
        <f>RANK(C6,$C$2:$C$38)</f>
        <v>5</v>
      </c>
      <c r="C6" s="10">
        <f>COUNTA(rittenblad!F22:BY22)</f>
        <v>7</v>
      </c>
      <c r="D6" s="19">
        <f>RANK(E6,$E$2:$E$35)</f>
        <v>5</v>
      </c>
      <c r="E6" s="10">
        <f>SUM(rittenblad!F22:BY22)</f>
        <v>425</v>
      </c>
      <c r="F6" s="36"/>
    </row>
    <row r="7" spans="1:6" ht="18" x14ac:dyDescent="0.25">
      <c r="A7" s="1" t="s">
        <v>13</v>
      </c>
      <c r="B7" s="19">
        <f>RANK(C7,$C$2:$C$38)</f>
        <v>5</v>
      </c>
      <c r="C7" s="10">
        <f>COUNTA(rittenblad!F36:BY36)</f>
        <v>7</v>
      </c>
      <c r="D7" s="19">
        <f>RANK(E7,$E$2:$E$35)</f>
        <v>5</v>
      </c>
      <c r="E7" s="10">
        <f>SUM(rittenblad!F36:BY36)</f>
        <v>425</v>
      </c>
      <c r="F7" s="24"/>
    </row>
    <row r="8" spans="1:6" ht="18" x14ac:dyDescent="0.25">
      <c r="A8" s="1" t="s">
        <v>9</v>
      </c>
      <c r="B8" s="19">
        <f>RANK(C8,$C$2:$C$38)</f>
        <v>7</v>
      </c>
      <c r="C8" s="10">
        <f>COUNTA(rittenblad!F29:BY29)</f>
        <v>6</v>
      </c>
      <c r="D8" s="19">
        <f>RANK(E8,$E$2:$E$35)</f>
        <v>7</v>
      </c>
      <c r="E8" s="10">
        <f>SUM(rittenblad!F29:BY29)</f>
        <v>360</v>
      </c>
      <c r="F8" s="17"/>
    </row>
    <row r="9" spans="1:6" ht="18" x14ac:dyDescent="0.25">
      <c r="A9" s="1" t="s">
        <v>20</v>
      </c>
      <c r="B9" s="19">
        <f>RANK(C9,$C$2:$C$38)</f>
        <v>7</v>
      </c>
      <c r="C9" s="10">
        <f>COUNTA(rittenblad!F5:BY5)</f>
        <v>6</v>
      </c>
      <c r="D9" s="19">
        <f>RANK(E9,$E$2:$E$35)</f>
        <v>8</v>
      </c>
      <c r="E9" s="10">
        <f>SUM(rittenblad!F5:BY5)</f>
        <v>345</v>
      </c>
      <c r="F9" s="24"/>
    </row>
    <row r="10" spans="1:6" ht="18" x14ac:dyDescent="0.25">
      <c r="A10" s="1" t="s">
        <v>11</v>
      </c>
      <c r="B10" s="19">
        <f>RANK(C10,$C$2:$C$38)</f>
        <v>9</v>
      </c>
      <c r="C10" s="10">
        <f>COUNTA(rittenblad!F9:BY9)</f>
        <v>5</v>
      </c>
      <c r="D10" s="19">
        <f>RANK(E10,$E$2:$E$35)</f>
        <v>9</v>
      </c>
      <c r="E10" s="10">
        <f>SUM(rittenblad!F9:BY9)</f>
        <v>295</v>
      </c>
      <c r="F10" s="24"/>
    </row>
    <row r="11" spans="1:6" ht="18" x14ac:dyDescent="0.25">
      <c r="A11" s="1" t="s">
        <v>15</v>
      </c>
      <c r="B11" s="19">
        <f>RANK(C11,$C$2:$C$38)</f>
        <v>9</v>
      </c>
      <c r="C11" s="10">
        <f>COUNTA(rittenblad!F38:BY38)</f>
        <v>5</v>
      </c>
      <c r="D11" s="19">
        <f>RANK(E11,$E$2:$E$35)</f>
        <v>9</v>
      </c>
      <c r="E11" s="10">
        <f>SUM(rittenblad!F38:BY38)</f>
        <v>295</v>
      </c>
      <c r="F11" s="17"/>
    </row>
    <row r="12" spans="1:6" ht="18" x14ac:dyDescent="0.25">
      <c r="A12" s="1" t="s">
        <v>8</v>
      </c>
      <c r="B12" s="19">
        <f>RANK(C12,$C$2:$C$38)</f>
        <v>9</v>
      </c>
      <c r="C12" s="10">
        <f>COUNTA(rittenblad!F16:BY16)</f>
        <v>5</v>
      </c>
      <c r="D12" s="19">
        <f>RANK(E12,$E$2:$E$35)</f>
        <v>11</v>
      </c>
      <c r="E12" s="10">
        <f>SUM(rittenblad!F16:BY16)</f>
        <v>280</v>
      </c>
      <c r="F12" s="17"/>
    </row>
    <row r="13" spans="1:6" ht="18" x14ac:dyDescent="0.25">
      <c r="A13" s="1" t="s">
        <v>21</v>
      </c>
      <c r="B13" s="19">
        <f>RANK(C13,$C$2:$C$38)</f>
        <v>12</v>
      </c>
      <c r="C13" s="10">
        <f>COUNTA(rittenblad!F30:BY30)</f>
        <v>4</v>
      </c>
      <c r="D13" s="19">
        <f>RANK(E13,$E$2:$E$35)</f>
        <v>12</v>
      </c>
      <c r="E13" s="10">
        <f>SUM(rittenblad!F30:BY30)</f>
        <v>260</v>
      </c>
      <c r="F13" s="24"/>
    </row>
    <row r="14" spans="1:6" ht="18" x14ac:dyDescent="0.25">
      <c r="A14" s="1" t="s">
        <v>16</v>
      </c>
      <c r="B14" s="19">
        <f>RANK(C14,$C$2:$C$38)</f>
        <v>12</v>
      </c>
      <c r="C14" s="10">
        <f>COUNTA(rittenblad!F35:BY35)</f>
        <v>4</v>
      </c>
      <c r="D14" s="19">
        <f>RANK(E14,$E$2:$E$35)</f>
        <v>12</v>
      </c>
      <c r="E14" s="10">
        <f>SUM(rittenblad!F35:BY35)</f>
        <v>260</v>
      </c>
      <c r="F14" s="17"/>
    </row>
    <row r="15" spans="1:6" ht="18" x14ac:dyDescent="0.25">
      <c r="A15" s="1" t="s">
        <v>17</v>
      </c>
      <c r="B15" s="19">
        <f>RANK(C15,$C$2:$C$38)</f>
        <v>12</v>
      </c>
      <c r="C15" s="10">
        <f>COUNTA(rittenblad!F14:BY14)</f>
        <v>4</v>
      </c>
      <c r="D15" s="19">
        <f>RANK(E15,$E$2:$E$35)</f>
        <v>12</v>
      </c>
      <c r="E15" s="10">
        <f>SUM(rittenblad!F14:BY14)</f>
        <v>260</v>
      </c>
      <c r="F15" s="17"/>
    </row>
    <row r="16" spans="1:6" ht="18" x14ac:dyDescent="0.25">
      <c r="A16" s="1" t="s">
        <v>19</v>
      </c>
      <c r="B16" s="19">
        <f>RANK(C16,$C$2:$C$38)</f>
        <v>12</v>
      </c>
      <c r="C16" s="10">
        <f>COUNTA(rittenblad!F37:BY37)</f>
        <v>4</v>
      </c>
      <c r="D16" s="19">
        <f>RANK(E16,$E$2:$E$35)</f>
        <v>15</v>
      </c>
      <c r="E16" s="10">
        <f>SUM(rittenblad!F37:BY37)</f>
        <v>245</v>
      </c>
      <c r="F16" s="17"/>
    </row>
    <row r="17" spans="1:6" ht="18" x14ac:dyDescent="0.25">
      <c r="A17" s="1" t="s">
        <v>18</v>
      </c>
      <c r="B17" s="19">
        <f>RANK(C17,$C$2:$C$38)</f>
        <v>12</v>
      </c>
      <c r="C17" s="10">
        <f>COUNTA(rittenblad!F20:BY20)</f>
        <v>4</v>
      </c>
      <c r="D17" s="19">
        <f>RANK(E17,$E$2:$E$35)</f>
        <v>15</v>
      </c>
      <c r="E17" s="10">
        <f>SUM(rittenblad!F20:BY20)</f>
        <v>245</v>
      </c>
      <c r="F17" s="17"/>
    </row>
    <row r="18" spans="1:6" ht="18" x14ac:dyDescent="0.25">
      <c r="A18" s="1" t="s">
        <v>59</v>
      </c>
      <c r="B18" s="19">
        <f>RANK(C18,$C$2:$C$38)</f>
        <v>17</v>
      </c>
      <c r="C18" s="10">
        <f>COUNTA(rittenblad!F39:BY39)</f>
        <v>3</v>
      </c>
      <c r="D18" s="19">
        <f>RANK(E18,$E$2:$E$35)</f>
        <v>17</v>
      </c>
      <c r="E18" s="10">
        <f>SUM(rittenblad!F39:BY39)</f>
        <v>180</v>
      </c>
      <c r="F18" s="17"/>
    </row>
    <row r="19" spans="1:6" ht="18" x14ac:dyDescent="0.25">
      <c r="A19" s="1" t="s">
        <v>22</v>
      </c>
      <c r="B19" s="19">
        <f>RANK(C19,$C$2:$C$38)</f>
        <v>17</v>
      </c>
      <c r="C19" s="10">
        <f>COUNTA(rittenblad!F27:BY27)</f>
        <v>3</v>
      </c>
      <c r="D19" s="19">
        <f>RANK(E19,$E$2:$E$35)</f>
        <v>17</v>
      </c>
      <c r="E19" s="10">
        <f>SUM(rittenblad!F27:BY27)</f>
        <v>180</v>
      </c>
      <c r="F19" s="24"/>
    </row>
    <row r="20" spans="1:6" ht="18" x14ac:dyDescent="0.25">
      <c r="A20" s="1" t="s">
        <v>31</v>
      </c>
      <c r="B20" s="19">
        <f>RANK(C20,$C$2:$C$38)</f>
        <v>19</v>
      </c>
      <c r="C20" s="10">
        <f>COUNTA(rittenblad!F17:BY17)</f>
        <v>2</v>
      </c>
      <c r="D20" s="19">
        <f>RANK(E20,$E$2:$E$35)</f>
        <v>19</v>
      </c>
      <c r="E20" s="10">
        <f>SUM(rittenblad!F17:BY17)</f>
        <v>130</v>
      </c>
      <c r="F20" s="24"/>
    </row>
    <row r="21" spans="1:6" ht="18" x14ac:dyDescent="0.25">
      <c r="A21" s="1" t="s">
        <v>35</v>
      </c>
      <c r="B21" s="19">
        <f>RANK(C21,$C$2:$C$38)</f>
        <v>19</v>
      </c>
      <c r="C21" s="10">
        <f>COUNTA(rittenblad!F26:BY26)</f>
        <v>2</v>
      </c>
      <c r="D21" s="19">
        <f>RANK(E21,$E$2:$E$35)</f>
        <v>19</v>
      </c>
      <c r="E21" s="10">
        <f>SUM(rittenblad!F26:BY26)</f>
        <v>130</v>
      </c>
      <c r="F21" s="24"/>
    </row>
    <row r="22" spans="1:6" ht="18" x14ac:dyDescent="0.25">
      <c r="A22" s="1" t="s">
        <v>25</v>
      </c>
      <c r="B22" s="19">
        <f>RANK(C22,$C$2:$C$38)</f>
        <v>19</v>
      </c>
      <c r="C22" s="10">
        <f>COUNTA(rittenblad!F8:BY8)</f>
        <v>2</v>
      </c>
      <c r="D22" s="19">
        <f>RANK(E22,$E$2:$E$35)</f>
        <v>21</v>
      </c>
      <c r="E22" s="10">
        <f>SUM(rittenblad!F8:BY8)</f>
        <v>115</v>
      </c>
      <c r="F22" s="17"/>
    </row>
    <row r="23" spans="1:6" ht="18" x14ac:dyDescent="0.25">
      <c r="A23" s="1" t="s">
        <v>23</v>
      </c>
      <c r="B23" s="19">
        <f>RANK(C23,$C$2:$C$38)</f>
        <v>22</v>
      </c>
      <c r="C23" s="10">
        <f>COUNTA(rittenblad!F23:BY23)</f>
        <v>1</v>
      </c>
      <c r="D23" s="19">
        <f>RANK(E23,$E$2:$E$35)</f>
        <v>22</v>
      </c>
      <c r="E23" s="10">
        <f>SUM(rittenblad!F23:BY23)</f>
        <v>50</v>
      </c>
      <c r="F23" s="17"/>
    </row>
    <row r="24" spans="1:6" ht="18" x14ac:dyDescent="0.25">
      <c r="A24" s="1" t="s">
        <v>24</v>
      </c>
      <c r="B24" s="19">
        <f>RANK(C24,$C$2:$C$38)</f>
        <v>22</v>
      </c>
      <c r="C24" s="10">
        <f>COUNTA(rittenblad!F34:BY34)</f>
        <v>1</v>
      </c>
      <c r="D24" s="19">
        <f>RANK(E24,$E$2:$E$35)</f>
        <v>22</v>
      </c>
      <c r="E24" s="10">
        <f>SUM(rittenblad!F34:BY34)</f>
        <v>50</v>
      </c>
      <c r="F24" s="17"/>
    </row>
    <row r="25" spans="1:6" ht="18" x14ac:dyDescent="0.25">
      <c r="A25" s="1" t="s">
        <v>26</v>
      </c>
      <c r="B25" s="19">
        <f>RANK(C25,$C$2:$C$38)</f>
        <v>22</v>
      </c>
      <c r="C25" s="10">
        <f>COUNTA(rittenblad!F12:BY12)</f>
        <v>1</v>
      </c>
      <c r="D25" s="19">
        <f>RANK(E25,$E$2:$E$35)</f>
        <v>22</v>
      </c>
      <c r="E25" s="10">
        <f>SUM(rittenblad!F12:BY12)</f>
        <v>50</v>
      </c>
      <c r="F25" s="17"/>
    </row>
    <row r="26" spans="1:6" ht="18" x14ac:dyDescent="0.25">
      <c r="A26" s="1" t="s">
        <v>27</v>
      </c>
      <c r="B26" s="19">
        <f>RANK(C26,$C$2:$C$38)</f>
        <v>22</v>
      </c>
      <c r="C26" s="10">
        <f>COUNTA(rittenblad!F31:BY31)</f>
        <v>1</v>
      </c>
      <c r="D26" s="19">
        <f>RANK(E26,$E$2:$E$35)</f>
        <v>22</v>
      </c>
      <c r="E26" s="10">
        <f>SUM(rittenblad!F31:BY31)</f>
        <v>50</v>
      </c>
      <c r="F26" s="17"/>
    </row>
    <row r="27" spans="1:6" ht="18" x14ac:dyDescent="0.25">
      <c r="A27" s="1" t="s">
        <v>28</v>
      </c>
      <c r="B27" s="19">
        <f>RANK(C27,$C$2:$C$38)</f>
        <v>26</v>
      </c>
      <c r="C27" s="10">
        <f>COUNTA(rittenblad!F24:BY24)</f>
        <v>0</v>
      </c>
      <c r="D27" s="19">
        <f>RANK(E27,$E$2:$E$35)</f>
        <v>26</v>
      </c>
      <c r="E27" s="10">
        <f>SUM(rittenblad!F24:BY24)</f>
        <v>0</v>
      </c>
      <c r="F27" s="24"/>
    </row>
    <row r="28" spans="1:6" ht="18" x14ac:dyDescent="0.25">
      <c r="A28" s="1" t="s">
        <v>29</v>
      </c>
      <c r="B28" s="19">
        <f>RANK(C28,$C$2:$C$38)</f>
        <v>26</v>
      </c>
      <c r="C28" s="10">
        <f>COUNTA(rittenblad!F21:BY21)</f>
        <v>0</v>
      </c>
      <c r="D28" s="19">
        <f>RANK(E28,$E$2:$E$35)</f>
        <v>26</v>
      </c>
      <c r="E28" s="10">
        <f>SUM(rittenblad!F21:BY21)</f>
        <v>0</v>
      </c>
      <c r="F28" s="24"/>
    </row>
    <row r="29" spans="1:6" ht="18" x14ac:dyDescent="0.25">
      <c r="A29" s="1" t="s">
        <v>30</v>
      </c>
      <c r="B29" s="19">
        <f>RANK(C29,$C$2:$C$38)</f>
        <v>26</v>
      </c>
      <c r="C29" s="10">
        <f>COUNTA(rittenblad!F15:BY15)</f>
        <v>0</v>
      </c>
      <c r="D29" s="19">
        <f>RANK(E29,$E$2:$E$35)</f>
        <v>26</v>
      </c>
      <c r="E29" s="10">
        <f>SUM(rittenblad!F15:BY15)</f>
        <v>0</v>
      </c>
      <c r="F29" s="17"/>
    </row>
    <row r="30" spans="1:6" ht="18" x14ac:dyDescent="0.25">
      <c r="A30" s="1" t="s">
        <v>32</v>
      </c>
      <c r="B30" s="19">
        <f>RANK(C30,$C$2:$C$38)</f>
        <v>26</v>
      </c>
      <c r="C30" s="10">
        <f>COUNTA(rittenblad!F25:BY25)</f>
        <v>0</v>
      </c>
      <c r="D30" s="19">
        <f>RANK(E30,$E$2:$E$35)</f>
        <v>26</v>
      </c>
      <c r="E30" s="10">
        <f>SUM(rittenblad!F25:BY25)</f>
        <v>0</v>
      </c>
      <c r="F30" s="17"/>
    </row>
    <row r="31" spans="1:6" ht="18" x14ac:dyDescent="0.25">
      <c r="A31" s="1" t="s">
        <v>33</v>
      </c>
      <c r="B31" s="19">
        <f>RANK(C31,$C$2:$C$38)</f>
        <v>26</v>
      </c>
      <c r="C31" s="10">
        <f>COUNTA(rittenblad!F28:BY28)</f>
        <v>0</v>
      </c>
      <c r="D31" s="19">
        <f>RANK(E31,$E$2:$E$35)</f>
        <v>26</v>
      </c>
      <c r="E31" s="10">
        <f>SUM(rittenblad!F28:BY28)</f>
        <v>0</v>
      </c>
      <c r="F31" s="17"/>
    </row>
    <row r="32" spans="1:6" ht="18" x14ac:dyDescent="0.25">
      <c r="A32" s="1" t="s">
        <v>34</v>
      </c>
      <c r="B32" s="19">
        <f>RANK(C32,$C$2:$C$38)</f>
        <v>26</v>
      </c>
      <c r="C32" s="10">
        <f>COUNTA(rittenblad!F32:BY32)</f>
        <v>0</v>
      </c>
      <c r="D32" s="19">
        <f>RANK(E32,$E$2:$E$35)</f>
        <v>26</v>
      </c>
      <c r="E32" s="10">
        <f>SUM(rittenblad!F32:BY32)</f>
        <v>0</v>
      </c>
      <c r="F32" s="17"/>
    </row>
    <row r="33" spans="1:6" ht="18" x14ac:dyDescent="0.25">
      <c r="A33" s="25" t="s">
        <v>36</v>
      </c>
      <c r="B33" s="19">
        <f>RANK(C33,$C$2:$C$38)</f>
        <v>26</v>
      </c>
      <c r="C33" s="10">
        <f>COUNTA(rittenblad!F19:BY19)</f>
        <v>0</v>
      </c>
      <c r="D33" s="19">
        <f>RANK(E33,$E$2:$E$35)</f>
        <v>26</v>
      </c>
      <c r="E33" s="10">
        <f>SUM(rittenblad!F19:BY19)</f>
        <v>0</v>
      </c>
      <c r="F33" s="17"/>
    </row>
    <row r="34" spans="1:6" ht="18" x14ac:dyDescent="0.25">
      <c r="A34" s="25" t="s">
        <v>37</v>
      </c>
      <c r="B34" s="19">
        <f>RANK(C34,$C$2:$C$38)</f>
        <v>26</v>
      </c>
      <c r="C34" s="10">
        <f>COUNTA(rittenblad!F6:BY6)</f>
        <v>0</v>
      </c>
      <c r="D34" s="19">
        <f>RANK(E34,$E$2:$E$35)</f>
        <v>26</v>
      </c>
      <c r="E34" s="10">
        <f>SUM(rittenblad!F6:BY6)</f>
        <v>0</v>
      </c>
      <c r="F34" s="27"/>
    </row>
    <row r="35" spans="1:6" ht="18.600000000000001" thickBot="1" x14ac:dyDescent="0.3">
      <c r="A35" s="25" t="s">
        <v>38</v>
      </c>
      <c r="B35" s="19">
        <f>RANK(C35,$C$2:$C$38)</f>
        <v>26</v>
      </c>
      <c r="C35" s="10">
        <f>COUNTA(rittenblad!F7:BY7)</f>
        <v>0</v>
      </c>
      <c r="D35" s="19">
        <f>RANK(E35,$E$2:$E$35)</f>
        <v>26</v>
      </c>
      <c r="E35" s="10">
        <f>SUM(rittenblad!F7:BY7)</f>
        <v>0</v>
      </c>
      <c r="F35" s="17"/>
    </row>
    <row r="36" spans="1:6" ht="18.600000000000001" thickBot="1" x14ac:dyDescent="0.3">
      <c r="A36" s="63" t="s">
        <v>39</v>
      </c>
      <c r="B36" s="19">
        <f>RANK(C36,$C$2:$C$38)</f>
        <v>26</v>
      </c>
      <c r="C36" s="10">
        <f>COUNTA(rittenblad!F11:BY11)</f>
        <v>0</v>
      </c>
      <c r="D36" s="19">
        <f>RANK(E36,$E$2:$E$35)</f>
        <v>26</v>
      </c>
      <c r="E36" s="10">
        <f>SUM(rittenblad!F11:BY11)</f>
        <v>0</v>
      </c>
      <c r="F36" s="18"/>
    </row>
  </sheetData>
  <sortState xmlns:xlrd2="http://schemas.microsoft.com/office/spreadsheetml/2017/richdata2" ref="A2:F36">
    <sortCondition descending="1" ref="E2:E36"/>
    <sortCondition ref="C2:C36"/>
  </sortState>
  <conditionalFormatting sqref="C2:C36">
    <cfRule type="cellIs" dxfId="2" priority="2" operator="greaterThanOrEqual">
      <formula>10</formula>
    </cfRule>
  </conditionalFormatting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MO48"/>
  <sheetViews>
    <sheetView topLeftCell="A16" zoomScale="85" zoomScaleNormal="85" workbookViewId="0">
      <pane xSplit="1" topLeftCell="Q1" activePane="topRight" state="frozen"/>
      <selection activeCell="A14" sqref="A14"/>
      <selection pane="topRight" activeCell="U41" sqref="U41"/>
    </sheetView>
  </sheetViews>
  <sheetFormatPr defaultColWidth="8.69921875" defaultRowHeight="13.8" x14ac:dyDescent="0.25"/>
  <cols>
    <col min="1" max="1" width="24.5" style="4" bestFit="1" customWidth="1"/>
    <col min="2" max="2" width="5.5" style="4" bestFit="1" customWidth="1"/>
    <col min="3" max="3" width="10.5" style="4" bestFit="1" customWidth="1"/>
    <col min="4" max="4" width="8.5" style="4" bestFit="1" customWidth="1"/>
    <col min="5" max="5" width="8.8984375" style="4" bestFit="1" customWidth="1"/>
    <col min="6" max="26" width="3.19921875" style="2" bestFit="1" customWidth="1"/>
    <col min="27" max="27" width="3.19921875" style="2" customWidth="1"/>
    <col min="28" max="37" width="3.19921875" style="2" bestFit="1" customWidth="1"/>
    <col min="38" max="38" width="3.19921875" style="2" customWidth="1"/>
    <col min="39" max="72" width="3.19921875" style="2" bestFit="1" customWidth="1"/>
    <col min="73" max="77" width="3.09765625" style="2" bestFit="1" customWidth="1"/>
    <col min="78" max="1029" width="10.69921875" style="2" customWidth="1"/>
    <col min="1030" max="16384" width="8.69921875" style="9"/>
  </cols>
  <sheetData>
    <row r="1" spans="1:77" ht="33.6" thickTop="1" thickBot="1" x14ac:dyDescent="0.3">
      <c r="A1" s="11" t="s">
        <v>40</v>
      </c>
      <c r="B1" s="69" t="s">
        <v>41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31"/>
      <c r="BV1" s="31"/>
      <c r="BW1" s="31"/>
      <c r="BX1" s="31"/>
      <c r="BY1" s="31"/>
    </row>
    <row r="2" spans="1:77" ht="33" thickBot="1" x14ac:dyDescent="0.3">
      <c r="A2" s="12" t="s">
        <v>42</v>
      </c>
      <c r="B2" s="76" t="s">
        <v>43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31"/>
      <c r="BV2" s="31"/>
      <c r="BW2" s="31"/>
      <c r="BX2" s="31"/>
      <c r="BY2" s="31"/>
    </row>
    <row r="3" spans="1:77" ht="25.5" customHeight="1" thickTop="1" thickBot="1" x14ac:dyDescent="0.3">
      <c r="A3" s="13"/>
      <c r="B3" s="73" t="s">
        <v>44</v>
      </c>
      <c r="C3" s="74"/>
      <c r="D3" s="74"/>
      <c r="E3" s="75"/>
      <c r="F3" s="71"/>
      <c r="G3" s="71"/>
      <c r="H3" s="71"/>
      <c r="I3" s="71"/>
      <c r="J3" s="71"/>
      <c r="K3" s="71"/>
      <c r="L3" s="72"/>
      <c r="M3" s="70" t="s">
        <v>45</v>
      </c>
      <c r="N3" s="71"/>
      <c r="O3" s="71"/>
      <c r="P3" s="71"/>
      <c r="Q3" s="71"/>
      <c r="R3" s="71"/>
      <c r="S3" s="71"/>
      <c r="T3" s="71"/>
      <c r="U3" s="71"/>
      <c r="V3" s="72"/>
      <c r="W3" s="70" t="s">
        <v>46</v>
      </c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2"/>
      <c r="AJ3" s="70" t="s">
        <v>47</v>
      </c>
      <c r="AK3" s="71"/>
      <c r="AL3" s="71"/>
      <c r="AM3" s="71"/>
      <c r="AN3" s="71"/>
      <c r="AO3" s="71"/>
      <c r="AP3" s="71"/>
      <c r="AQ3" s="71"/>
      <c r="AR3" s="72"/>
      <c r="AS3" s="70" t="s">
        <v>48</v>
      </c>
      <c r="AT3" s="71"/>
      <c r="AU3" s="71"/>
      <c r="AV3" s="71"/>
      <c r="AW3" s="71"/>
      <c r="AX3" s="71"/>
      <c r="AY3" s="71"/>
      <c r="AZ3" s="71"/>
      <c r="BA3" s="71"/>
      <c r="BB3" s="72"/>
      <c r="BC3" s="70" t="s">
        <v>49</v>
      </c>
      <c r="BD3" s="71"/>
      <c r="BE3" s="71"/>
      <c r="BF3" s="71"/>
      <c r="BG3" s="71"/>
      <c r="BH3" s="71"/>
      <c r="BI3" s="71"/>
      <c r="BJ3" s="71"/>
      <c r="BK3" s="71"/>
      <c r="BL3" s="72"/>
      <c r="BM3" s="70" t="s">
        <v>50</v>
      </c>
      <c r="BN3" s="71"/>
      <c r="BO3" s="71"/>
      <c r="BP3" s="71"/>
      <c r="BQ3" s="71"/>
      <c r="BR3" s="71"/>
      <c r="BS3" s="71"/>
      <c r="BT3" s="72"/>
      <c r="BU3" s="32"/>
      <c r="BV3" s="32"/>
      <c r="BW3" s="32"/>
      <c r="BX3" s="32"/>
      <c r="BY3" s="32"/>
    </row>
    <row r="4" spans="1:77" s="3" customFormat="1" ht="14.4" thickBot="1" x14ac:dyDescent="0.3">
      <c r="A4" s="37" t="s">
        <v>0</v>
      </c>
      <c r="B4" s="39" t="s">
        <v>1</v>
      </c>
      <c r="C4" s="40" t="s">
        <v>2</v>
      </c>
      <c r="D4" s="41" t="s">
        <v>3</v>
      </c>
      <c r="E4" s="42" t="s">
        <v>4</v>
      </c>
      <c r="F4" s="55">
        <v>44993</v>
      </c>
      <c r="G4" s="54">
        <f t="shared" ref="G4" si="0">F4+4</f>
        <v>44997</v>
      </c>
      <c r="H4" s="55">
        <f t="shared" ref="H4" si="1">G4+3</f>
        <v>45000</v>
      </c>
      <c r="I4" s="54">
        <f t="shared" ref="I4" si="2">H4+4</f>
        <v>45004</v>
      </c>
      <c r="J4" s="55">
        <f t="shared" ref="J4" si="3">I4+3</f>
        <v>45007</v>
      </c>
      <c r="K4" s="54">
        <f t="shared" ref="K4" si="4">J4+4</f>
        <v>45011</v>
      </c>
      <c r="L4" s="55">
        <f t="shared" ref="L4" si="5">K4+3</f>
        <v>45014</v>
      </c>
      <c r="M4" s="54">
        <f t="shared" ref="M4" si="6">L4+4</f>
        <v>45018</v>
      </c>
      <c r="N4" s="55">
        <f t="shared" ref="N4" si="7">M4+3</f>
        <v>45021</v>
      </c>
      <c r="O4" s="54">
        <f t="shared" ref="O4" si="8">N4+4</f>
        <v>45025</v>
      </c>
      <c r="P4" s="56">
        <v>10</v>
      </c>
      <c r="Q4" s="55">
        <f t="shared" ref="Q4" si="9">O4+3</f>
        <v>45028</v>
      </c>
      <c r="R4" s="54">
        <f t="shared" ref="R4" si="10">Q4+4</f>
        <v>45032</v>
      </c>
      <c r="S4" s="55">
        <f t="shared" ref="S4" si="11">R4+3</f>
        <v>45035</v>
      </c>
      <c r="T4" s="54">
        <f t="shared" ref="T4" si="12">S4+4</f>
        <v>45039</v>
      </c>
      <c r="U4" s="55">
        <f t="shared" ref="U4" si="13">T4+3</f>
        <v>45042</v>
      </c>
      <c r="V4" s="54">
        <f t="shared" ref="V4" si="14">U4+4</f>
        <v>45046</v>
      </c>
      <c r="W4" s="56">
        <v>45047</v>
      </c>
      <c r="X4" s="55">
        <f>V4+3</f>
        <v>45049</v>
      </c>
      <c r="Y4" s="54">
        <f t="shared" ref="Y4" si="15">X4+4</f>
        <v>45053</v>
      </c>
      <c r="Z4" s="55">
        <f t="shared" ref="Z4" si="16">Y4+3</f>
        <v>45056</v>
      </c>
      <c r="AA4" s="57">
        <v>45059</v>
      </c>
      <c r="AB4" s="54">
        <f t="shared" ref="AB4" si="17">Z4+4</f>
        <v>45060</v>
      </c>
      <c r="AC4" s="55">
        <f t="shared" ref="AC4" si="18">AB4+3</f>
        <v>45063</v>
      </c>
      <c r="AD4" s="58">
        <v>45064</v>
      </c>
      <c r="AE4" s="54">
        <f>AC4+4</f>
        <v>45067</v>
      </c>
      <c r="AF4" s="55">
        <f t="shared" ref="AF4" si="19">AE4+3</f>
        <v>45070</v>
      </c>
      <c r="AG4" s="54">
        <f t="shared" ref="AG4" si="20">AF4+4</f>
        <v>45074</v>
      </c>
      <c r="AH4" s="56">
        <v>45075</v>
      </c>
      <c r="AI4" s="55">
        <f>AG4+3</f>
        <v>45077</v>
      </c>
      <c r="AJ4" s="54">
        <f t="shared" ref="AJ4" si="21">AI4+4</f>
        <v>45081</v>
      </c>
      <c r="AK4" s="55">
        <f t="shared" ref="AK4" si="22">AJ4+3</f>
        <v>45084</v>
      </c>
      <c r="AL4" s="59">
        <v>45087</v>
      </c>
      <c r="AM4" s="60">
        <f t="shared" ref="AM4" si="23">AK4+4</f>
        <v>45088</v>
      </c>
      <c r="AN4" s="55">
        <f t="shared" ref="AN4" si="24">AM4+3</f>
        <v>45091</v>
      </c>
      <c r="AO4" s="54">
        <f t="shared" ref="AO4" si="25">AN4+4</f>
        <v>45095</v>
      </c>
      <c r="AP4" s="55">
        <f t="shared" ref="AP4" si="26">AO4+3</f>
        <v>45098</v>
      </c>
      <c r="AQ4" s="54">
        <f t="shared" ref="AQ4" si="27">AP4+4</f>
        <v>45102</v>
      </c>
      <c r="AR4" s="55">
        <f t="shared" ref="AR4" si="28">AQ4+3</f>
        <v>45105</v>
      </c>
      <c r="AS4" s="54">
        <f t="shared" ref="AS4" si="29">AR4+4</f>
        <v>45109</v>
      </c>
      <c r="AT4" s="55">
        <f t="shared" ref="AT4" si="30">AS4+3</f>
        <v>45112</v>
      </c>
      <c r="AU4" s="54">
        <f t="shared" ref="AU4" si="31">AT4+4</f>
        <v>45116</v>
      </c>
      <c r="AV4" s="55">
        <f t="shared" ref="AV4" si="32">AU4+3</f>
        <v>45119</v>
      </c>
      <c r="AW4" s="54">
        <f t="shared" ref="AW4" si="33">AV4+4</f>
        <v>45123</v>
      </c>
      <c r="AX4" s="55">
        <f t="shared" ref="AX4" si="34">AW4+3</f>
        <v>45126</v>
      </c>
      <c r="AY4" s="58">
        <v>45128</v>
      </c>
      <c r="AZ4" s="54">
        <f>AX4+4</f>
        <v>45130</v>
      </c>
      <c r="BA4" s="55">
        <f t="shared" ref="BA4" si="35">AZ4+3</f>
        <v>45133</v>
      </c>
      <c r="BB4" s="54">
        <f t="shared" ref="BB4" si="36">BA4+4</f>
        <v>45137</v>
      </c>
      <c r="BC4" s="55">
        <f t="shared" ref="BC4" si="37">BB4+3</f>
        <v>45140</v>
      </c>
      <c r="BD4" s="54">
        <f t="shared" ref="BD4" si="38">BC4+4</f>
        <v>45144</v>
      </c>
      <c r="BE4" s="55">
        <f t="shared" ref="BE4" si="39">BD4+3</f>
        <v>45147</v>
      </c>
      <c r="BF4" s="54">
        <f t="shared" ref="BF4" si="40">BE4+4</f>
        <v>45151</v>
      </c>
      <c r="BG4" s="56">
        <v>45153</v>
      </c>
      <c r="BH4" s="55">
        <f>BF4+3</f>
        <v>45154</v>
      </c>
      <c r="BI4" s="54">
        <f t="shared" ref="BI4" si="41">BH4+4</f>
        <v>45158</v>
      </c>
      <c r="BJ4" s="55">
        <f t="shared" ref="BJ4" si="42">BI4+3</f>
        <v>45161</v>
      </c>
      <c r="BK4" s="54">
        <f t="shared" ref="BK4" si="43">BJ4+4</f>
        <v>45165</v>
      </c>
      <c r="BL4" s="55">
        <f t="shared" ref="BL4" si="44">BK4+3</f>
        <v>45168</v>
      </c>
      <c r="BM4" s="54">
        <f t="shared" ref="BM4" si="45">BL4+4</f>
        <v>45172</v>
      </c>
      <c r="BN4" s="55">
        <f t="shared" ref="BN4" si="46">BM4+3</f>
        <v>45175</v>
      </c>
      <c r="BO4" s="54">
        <f t="shared" ref="BO4" si="47">BN4+4</f>
        <v>45179</v>
      </c>
      <c r="BP4" s="55">
        <f t="shared" ref="BP4" si="48">BO4+3</f>
        <v>45182</v>
      </c>
      <c r="BQ4" s="54">
        <f t="shared" ref="BQ4" si="49">BP4+4</f>
        <v>45186</v>
      </c>
      <c r="BR4" s="55">
        <f t="shared" ref="BR4" si="50">BQ4+3</f>
        <v>45189</v>
      </c>
      <c r="BS4" s="54">
        <f t="shared" ref="BS4" si="51">BR4+4</f>
        <v>45193</v>
      </c>
      <c r="BT4" s="61">
        <f t="shared" ref="BT4" si="52">BS4+3</f>
        <v>45196</v>
      </c>
      <c r="BU4" s="33"/>
      <c r="BV4" s="33"/>
      <c r="BW4" s="33"/>
      <c r="BX4" s="33"/>
      <c r="BY4" s="33"/>
    </row>
    <row r="5" spans="1:77" ht="18" x14ac:dyDescent="0.25">
      <c r="A5" s="38" t="s">
        <v>20</v>
      </c>
      <c r="B5" s="43">
        <f>RANK(C5,$C$5:$C$39)</f>
        <v>7</v>
      </c>
      <c r="C5" s="10">
        <f t="shared" ref="C5:C39" si="53">COUNTA(F5:BY5)</f>
        <v>6</v>
      </c>
      <c r="D5" s="10">
        <f>RANK(E5,$E$5:$E$39)</f>
        <v>8</v>
      </c>
      <c r="E5" s="44">
        <f t="shared" ref="E5:E39" si="54">SUM(F5:BY5)</f>
        <v>345</v>
      </c>
      <c r="F5" s="19"/>
      <c r="G5" s="19">
        <v>50</v>
      </c>
      <c r="H5" s="19"/>
      <c r="I5" s="19"/>
      <c r="J5" s="19"/>
      <c r="K5" s="19"/>
      <c r="L5" s="19"/>
      <c r="M5" s="19"/>
      <c r="N5" s="19">
        <v>50</v>
      </c>
      <c r="O5" s="19">
        <v>65</v>
      </c>
      <c r="P5" s="19"/>
      <c r="Q5" s="19"/>
      <c r="R5" s="19">
        <v>65</v>
      </c>
      <c r="S5" s="19">
        <v>50</v>
      </c>
      <c r="T5" s="19">
        <v>65</v>
      </c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53"/>
      <c r="AT5" s="53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9"/>
      <c r="BV5" s="9"/>
      <c r="BW5" s="9"/>
      <c r="BX5" s="9"/>
      <c r="BY5" s="9"/>
    </row>
    <row r="6" spans="1:77" ht="18" x14ac:dyDescent="0.25">
      <c r="A6" s="38" t="s">
        <v>37</v>
      </c>
      <c r="B6" s="43">
        <f t="shared" ref="B6:B39" si="55">RANK(C6,$C$5:$C$39)</f>
        <v>26</v>
      </c>
      <c r="C6" s="10">
        <f t="shared" si="53"/>
        <v>0</v>
      </c>
      <c r="D6" s="10">
        <f t="shared" ref="D6:D39" si="56">RANK(E6,$E$5:$E$39)</f>
        <v>26</v>
      </c>
      <c r="E6" s="44">
        <f t="shared" si="54"/>
        <v>0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35"/>
      <c r="AT6" s="35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9"/>
      <c r="BV6" s="9"/>
      <c r="BW6" s="9"/>
      <c r="BX6" s="9"/>
      <c r="BY6" s="9"/>
    </row>
    <row r="7" spans="1:77" ht="18" x14ac:dyDescent="0.25">
      <c r="A7" s="38" t="s">
        <v>38</v>
      </c>
      <c r="B7" s="43">
        <f t="shared" si="55"/>
        <v>26</v>
      </c>
      <c r="C7" s="10">
        <f t="shared" si="53"/>
        <v>0</v>
      </c>
      <c r="D7" s="10">
        <f t="shared" si="56"/>
        <v>26</v>
      </c>
      <c r="E7" s="44">
        <f t="shared" si="54"/>
        <v>0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35"/>
      <c r="AT7" s="35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9"/>
      <c r="BV7" s="9"/>
      <c r="BW7" s="9"/>
      <c r="BX7" s="9"/>
      <c r="BY7" s="9"/>
    </row>
    <row r="8" spans="1:77" ht="18" x14ac:dyDescent="0.25">
      <c r="A8" s="38" t="s">
        <v>51</v>
      </c>
      <c r="B8" s="43">
        <f t="shared" si="55"/>
        <v>19</v>
      </c>
      <c r="C8" s="10">
        <f t="shared" si="53"/>
        <v>2</v>
      </c>
      <c r="D8" s="10">
        <f t="shared" si="56"/>
        <v>21</v>
      </c>
      <c r="E8" s="44">
        <f t="shared" si="54"/>
        <v>115</v>
      </c>
      <c r="F8" s="10"/>
      <c r="G8" s="10"/>
      <c r="H8" s="10"/>
      <c r="I8" s="10"/>
      <c r="J8" s="10"/>
      <c r="K8" s="10"/>
      <c r="L8" s="10"/>
      <c r="M8" s="10"/>
      <c r="N8" s="10">
        <v>50</v>
      </c>
      <c r="O8" s="10"/>
      <c r="P8" s="10"/>
      <c r="Q8" s="10"/>
      <c r="R8" s="10">
        <v>65</v>
      </c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35"/>
      <c r="AT8" s="35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9"/>
      <c r="BV8" s="9"/>
      <c r="BW8" s="9"/>
      <c r="BX8" s="9"/>
      <c r="BY8" s="9"/>
    </row>
    <row r="9" spans="1:77" ht="18" x14ac:dyDescent="0.25">
      <c r="A9" s="38" t="s">
        <v>11</v>
      </c>
      <c r="B9" s="43">
        <f t="shared" si="55"/>
        <v>9</v>
      </c>
      <c r="C9" s="10">
        <f t="shared" si="53"/>
        <v>5</v>
      </c>
      <c r="D9" s="10">
        <f t="shared" si="56"/>
        <v>9</v>
      </c>
      <c r="E9" s="44">
        <f t="shared" si="54"/>
        <v>295</v>
      </c>
      <c r="F9" s="10">
        <v>65</v>
      </c>
      <c r="G9" s="10">
        <v>50</v>
      </c>
      <c r="H9" s="10"/>
      <c r="I9" s="10"/>
      <c r="J9" s="10"/>
      <c r="K9" s="10"/>
      <c r="L9" s="10"/>
      <c r="M9" s="10">
        <v>65</v>
      </c>
      <c r="N9" s="10">
        <v>50</v>
      </c>
      <c r="O9" s="10">
        <v>65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35"/>
      <c r="AT9" s="35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9"/>
      <c r="BV9" s="9"/>
      <c r="BW9" s="9"/>
      <c r="BX9" s="9"/>
      <c r="BY9" s="9"/>
    </row>
    <row r="10" spans="1:77" ht="18" x14ac:dyDescent="0.25">
      <c r="A10" s="38" t="s">
        <v>10</v>
      </c>
      <c r="B10" s="43">
        <f t="shared" si="55"/>
        <v>3</v>
      </c>
      <c r="C10" s="10">
        <f t="shared" si="53"/>
        <v>8</v>
      </c>
      <c r="D10" s="10">
        <f t="shared" si="56"/>
        <v>3</v>
      </c>
      <c r="E10" s="44">
        <f t="shared" si="54"/>
        <v>475</v>
      </c>
      <c r="F10" s="10">
        <v>65</v>
      </c>
      <c r="G10" s="10">
        <v>50</v>
      </c>
      <c r="H10" s="10"/>
      <c r="I10" s="10"/>
      <c r="J10" s="10"/>
      <c r="K10" s="10"/>
      <c r="L10" s="10"/>
      <c r="M10" s="10">
        <v>65</v>
      </c>
      <c r="N10" s="10">
        <v>50</v>
      </c>
      <c r="O10" s="10">
        <v>65</v>
      </c>
      <c r="P10" s="10">
        <v>65</v>
      </c>
      <c r="Q10" s="10"/>
      <c r="R10" s="10"/>
      <c r="S10" s="10">
        <v>50</v>
      </c>
      <c r="T10" s="10">
        <v>65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35"/>
      <c r="AT10" s="35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9"/>
      <c r="BV10" s="9"/>
      <c r="BW10" s="9"/>
      <c r="BX10" s="9"/>
      <c r="BY10" s="9"/>
    </row>
    <row r="11" spans="1:77" ht="18" x14ac:dyDescent="0.25">
      <c r="A11" s="38" t="s">
        <v>39</v>
      </c>
      <c r="B11" s="43">
        <f t="shared" si="55"/>
        <v>26</v>
      </c>
      <c r="C11" s="10">
        <f t="shared" si="53"/>
        <v>0</v>
      </c>
      <c r="D11" s="10">
        <f t="shared" si="56"/>
        <v>26</v>
      </c>
      <c r="E11" s="44">
        <f t="shared" si="54"/>
        <v>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35"/>
      <c r="AT11" s="35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9"/>
      <c r="BV11" s="9"/>
      <c r="BW11" s="9"/>
      <c r="BX11" s="9"/>
      <c r="BY11" s="9"/>
    </row>
    <row r="12" spans="1:77" ht="18" x14ac:dyDescent="0.25">
      <c r="A12" s="38" t="s">
        <v>26</v>
      </c>
      <c r="B12" s="43">
        <f t="shared" si="55"/>
        <v>22</v>
      </c>
      <c r="C12" s="10">
        <f t="shared" si="53"/>
        <v>1</v>
      </c>
      <c r="D12" s="10">
        <f t="shared" si="56"/>
        <v>22</v>
      </c>
      <c r="E12" s="44">
        <f t="shared" si="54"/>
        <v>50</v>
      </c>
      <c r="F12" s="10"/>
      <c r="G12" s="10"/>
      <c r="H12" s="10"/>
      <c r="I12" s="10"/>
      <c r="J12" s="10"/>
      <c r="K12" s="10"/>
      <c r="L12" s="10"/>
      <c r="M12" s="10"/>
      <c r="N12" s="10">
        <v>50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35"/>
      <c r="AT12" s="35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9"/>
      <c r="BV12" s="9"/>
      <c r="BW12" s="9"/>
      <c r="BX12" s="9"/>
      <c r="BY12" s="9"/>
    </row>
    <row r="13" spans="1:77" ht="18" x14ac:dyDescent="0.25">
      <c r="A13" s="38" t="s">
        <v>6</v>
      </c>
      <c r="B13" s="43">
        <f t="shared" si="55"/>
        <v>1</v>
      </c>
      <c r="C13" s="10">
        <f t="shared" si="53"/>
        <v>9</v>
      </c>
      <c r="D13" s="10">
        <f t="shared" si="56"/>
        <v>1</v>
      </c>
      <c r="E13" s="44">
        <f t="shared" si="54"/>
        <v>540</v>
      </c>
      <c r="F13" s="10">
        <v>65</v>
      </c>
      <c r="G13" s="10">
        <v>50</v>
      </c>
      <c r="H13" s="10"/>
      <c r="I13" s="10"/>
      <c r="J13" s="10"/>
      <c r="K13" s="10"/>
      <c r="L13" s="10"/>
      <c r="M13" s="10">
        <v>65</v>
      </c>
      <c r="N13" s="10">
        <v>50</v>
      </c>
      <c r="O13" s="10">
        <v>65</v>
      </c>
      <c r="P13" s="10">
        <v>65</v>
      </c>
      <c r="Q13" s="10"/>
      <c r="R13" s="10">
        <v>65</v>
      </c>
      <c r="S13" s="10">
        <v>50</v>
      </c>
      <c r="T13" s="10">
        <v>65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35"/>
      <c r="AT13" s="35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9"/>
      <c r="BV13" s="9"/>
      <c r="BW13" s="9"/>
      <c r="BX13" s="9"/>
      <c r="BY13" s="9"/>
    </row>
    <row r="14" spans="1:77" ht="18" x14ac:dyDescent="0.25">
      <c r="A14" s="38" t="s">
        <v>17</v>
      </c>
      <c r="B14" s="43">
        <f t="shared" si="55"/>
        <v>12</v>
      </c>
      <c r="C14" s="10">
        <f t="shared" si="53"/>
        <v>4</v>
      </c>
      <c r="D14" s="10">
        <f t="shared" si="56"/>
        <v>12</v>
      </c>
      <c r="E14" s="44">
        <f t="shared" si="54"/>
        <v>260</v>
      </c>
      <c r="F14" s="10">
        <v>65</v>
      </c>
      <c r="G14" s="10"/>
      <c r="H14" s="10"/>
      <c r="I14" s="10"/>
      <c r="J14" s="10"/>
      <c r="K14" s="10"/>
      <c r="L14" s="10"/>
      <c r="M14" s="10">
        <v>65</v>
      </c>
      <c r="N14" s="10"/>
      <c r="O14" s="10"/>
      <c r="P14" s="10"/>
      <c r="Q14" s="10"/>
      <c r="R14" s="10">
        <v>65</v>
      </c>
      <c r="S14" s="10"/>
      <c r="T14" s="10">
        <v>65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35"/>
      <c r="AT14" s="35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9"/>
      <c r="BV14" s="9"/>
      <c r="BW14" s="9"/>
      <c r="BX14" s="9"/>
      <c r="BY14" s="9"/>
    </row>
    <row r="15" spans="1:77" ht="18" x14ac:dyDescent="0.25">
      <c r="A15" s="38" t="s">
        <v>30</v>
      </c>
      <c r="B15" s="43">
        <f t="shared" si="55"/>
        <v>26</v>
      </c>
      <c r="C15" s="10">
        <f t="shared" si="53"/>
        <v>0</v>
      </c>
      <c r="D15" s="10">
        <f t="shared" si="56"/>
        <v>26</v>
      </c>
      <c r="E15" s="44">
        <f t="shared" si="54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35"/>
      <c r="AT15" s="35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9"/>
      <c r="BV15" s="9"/>
      <c r="BW15" s="9"/>
      <c r="BX15" s="9"/>
      <c r="BY15" s="9"/>
    </row>
    <row r="16" spans="1:77" ht="18" x14ac:dyDescent="0.25">
      <c r="A16" s="38" t="s">
        <v>8</v>
      </c>
      <c r="B16" s="43">
        <f t="shared" si="55"/>
        <v>9</v>
      </c>
      <c r="C16" s="10">
        <f t="shared" si="53"/>
        <v>5</v>
      </c>
      <c r="D16" s="10">
        <f t="shared" si="56"/>
        <v>11</v>
      </c>
      <c r="E16" s="44">
        <f t="shared" si="54"/>
        <v>280</v>
      </c>
      <c r="F16" s="10">
        <v>65</v>
      </c>
      <c r="G16" s="10">
        <v>50</v>
      </c>
      <c r="H16" s="10"/>
      <c r="I16" s="10"/>
      <c r="J16" s="10"/>
      <c r="K16" s="10"/>
      <c r="L16" s="10"/>
      <c r="M16" s="10">
        <v>65</v>
      </c>
      <c r="N16" s="10">
        <v>50</v>
      </c>
      <c r="O16" s="10"/>
      <c r="P16" s="10"/>
      <c r="Q16" s="10"/>
      <c r="R16" s="10"/>
      <c r="S16" s="10">
        <v>50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35"/>
      <c r="AT16" s="35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9"/>
      <c r="BV16" s="9"/>
      <c r="BW16" s="9"/>
      <c r="BX16" s="9"/>
      <c r="BY16" s="9"/>
    </row>
    <row r="17" spans="1:77" ht="18" x14ac:dyDescent="0.25">
      <c r="A17" s="38" t="s">
        <v>31</v>
      </c>
      <c r="B17" s="43">
        <f t="shared" si="55"/>
        <v>19</v>
      </c>
      <c r="C17" s="10">
        <f t="shared" si="53"/>
        <v>2</v>
      </c>
      <c r="D17" s="10">
        <f t="shared" si="56"/>
        <v>19</v>
      </c>
      <c r="E17" s="44">
        <f t="shared" si="54"/>
        <v>130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>
        <v>65</v>
      </c>
      <c r="Q17" s="10"/>
      <c r="R17" s="10">
        <v>65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35"/>
      <c r="AT17" s="35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9"/>
      <c r="BV17" s="9"/>
      <c r="BW17" s="9"/>
      <c r="BX17" s="9"/>
      <c r="BY17" s="9"/>
    </row>
    <row r="18" spans="1:77" ht="18" x14ac:dyDescent="0.25">
      <c r="A18" s="38" t="s">
        <v>14</v>
      </c>
      <c r="B18" s="43">
        <f t="shared" si="55"/>
        <v>3</v>
      </c>
      <c r="C18" s="10">
        <f t="shared" si="53"/>
        <v>8</v>
      </c>
      <c r="D18" s="10">
        <f t="shared" si="56"/>
        <v>3</v>
      </c>
      <c r="E18" s="44">
        <f t="shared" si="54"/>
        <v>475</v>
      </c>
      <c r="F18" s="10">
        <v>65</v>
      </c>
      <c r="G18" s="10">
        <v>50</v>
      </c>
      <c r="H18" s="10"/>
      <c r="I18" s="10"/>
      <c r="J18" s="10"/>
      <c r="K18" s="10"/>
      <c r="L18" s="10"/>
      <c r="M18" s="10"/>
      <c r="N18" s="10">
        <v>50</v>
      </c>
      <c r="O18" s="10">
        <v>65</v>
      </c>
      <c r="P18" s="10">
        <v>65</v>
      </c>
      <c r="Q18" s="10"/>
      <c r="R18" s="10">
        <v>65</v>
      </c>
      <c r="S18" s="10">
        <v>50</v>
      </c>
      <c r="T18" s="10">
        <v>65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35"/>
      <c r="AT18" s="35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9"/>
      <c r="BV18" s="9"/>
      <c r="BW18" s="9"/>
      <c r="BX18" s="9"/>
      <c r="BY18" s="9"/>
    </row>
    <row r="19" spans="1:77" ht="18" x14ac:dyDescent="0.25">
      <c r="A19" s="38" t="s">
        <v>36</v>
      </c>
      <c r="B19" s="43">
        <f t="shared" si="55"/>
        <v>26</v>
      </c>
      <c r="C19" s="10">
        <f t="shared" si="53"/>
        <v>0</v>
      </c>
      <c r="D19" s="10">
        <f t="shared" si="56"/>
        <v>26</v>
      </c>
      <c r="E19" s="44">
        <f t="shared" si="54"/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35"/>
      <c r="AT19" s="35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9"/>
      <c r="BV19" s="9"/>
      <c r="BW19" s="9"/>
      <c r="BX19" s="9"/>
      <c r="BY19" s="9"/>
    </row>
    <row r="20" spans="1:77" ht="18" x14ac:dyDescent="0.25">
      <c r="A20" s="38" t="s">
        <v>18</v>
      </c>
      <c r="B20" s="43">
        <f t="shared" si="55"/>
        <v>12</v>
      </c>
      <c r="C20" s="10">
        <f t="shared" si="53"/>
        <v>4</v>
      </c>
      <c r="D20" s="10">
        <f t="shared" si="56"/>
        <v>15</v>
      </c>
      <c r="E20" s="44">
        <f t="shared" si="54"/>
        <v>245</v>
      </c>
      <c r="F20" s="10">
        <v>65</v>
      </c>
      <c r="G20" s="10">
        <v>50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>
        <v>65</v>
      </c>
      <c r="S20" s="10"/>
      <c r="T20" s="10">
        <v>65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35"/>
      <c r="AT20" s="35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9"/>
      <c r="BV20" s="9"/>
      <c r="BW20" s="9"/>
      <c r="BX20" s="9"/>
      <c r="BY20" s="9"/>
    </row>
    <row r="21" spans="1:77" ht="18" x14ac:dyDescent="0.25">
      <c r="A21" s="38" t="s">
        <v>29</v>
      </c>
      <c r="B21" s="43">
        <f t="shared" si="55"/>
        <v>26</v>
      </c>
      <c r="C21" s="10">
        <f t="shared" si="53"/>
        <v>0</v>
      </c>
      <c r="D21" s="10">
        <f t="shared" si="56"/>
        <v>26</v>
      </c>
      <c r="E21" s="44">
        <f t="shared" si="54"/>
        <v>0</v>
      </c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35"/>
      <c r="AT21" s="35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9"/>
      <c r="BV21" s="9"/>
      <c r="BW21" s="9"/>
      <c r="BX21" s="9"/>
      <c r="BY21" s="9"/>
    </row>
    <row r="22" spans="1:77" ht="18" x14ac:dyDescent="0.25">
      <c r="A22" s="38" t="s">
        <v>12</v>
      </c>
      <c r="B22" s="43">
        <f t="shared" si="55"/>
        <v>5</v>
      </c>
      <c r="C22" s="10">
        <f t="shared" si="53"/>
        <v>7</v>
      </c>
      <c r="D22" s="10">
        <f t="shared" si="56"/>
        <v>5</v>
      </c>
      <c r="E22" s="44">
        <f t="shared" si="54"/>
        <v>425</v>
      </c>
      <c r="F22" s="10">
        <v>65</v>
      </c>
      <c r="G22" s="10"/>
      <c r="H22" s="10"/>
      <c r="I22" s="10"/>
      <c r="J22" s="10"/>
      <c r="K22" s="10"/>
      <c r="L22" s="10"/>
      <c r="M22" s="10">
        <v>65</v>
      </c>
      <c r="N22" s="10">
        <v>50</v>
      </c>
      <c r="O22" s="10">
        <v>65</v>
      </c>
      <c r="P22" s="10"/>
      <c r="Q22" s="10"/>
      <c r="R22" s="10">
        <v>65</v>
      </c>
      <c r="S22" s="10">
        <v>50</v>
      </c>
      <c r="T22" s="10">
        <v>65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35"/>
      <c r="AT22" s="35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9"/>
      <c r="BV22" s="9"/>
      <c r="BW22" s="9"/>
      <c r="BX22" s="9"/>
      <c r="BY22" s="9"/>
    </row>
    <row r="23" spans="1:77" ht="18" x14ac:dyDescent="0.25">
      <c r="A23" s="38" t="s">
        <v>23</v>
      </c>
      <c r="B23" s="43">
        <f t="shared" si="55"/>
        <v>22</v>
      </c>
      <c r="C23" s="10">
        <f t="shared" si="53"/>
        <v>1</v>
      </c>
      <c r="D23" s="10">
        <f t="shared" si="56"/>
        <v>22</v>
      </c>
      <c r="E23" s="44">
        <f t="shared" si="54"/>
        <v>50</v>
      </c>
      <c r="F23" s="10"/>
      <c r="G23" s="10">
        <v>50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35"/>
      <c r="AT23" s="35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9"/>
      <c r="BV23" s="9"/>
      <c r="BW23" s="9"/>
      <c r="BX23" s="9"/>
      <c r="BY23" s="9"/>
    </row>
    <row r="24" spans="1:77" ht="18" x14ac:dyDescent="0.25">
      <c r="A24" s="38" t="s">
        <v>28</v>
      </c>
      <c r="B24" s="43">
        <f t="shared" si="55"/>
        <v>26</v>
      </c>
      <c r="C24" s="10">
        <f t="shared" si="53"/>
        <v>0</v>
      </c>
      <c r="D24" s="10">
        <f t="shared" si="56"/>
        <v>26</v>
      </c>
      <c r="E24" s="44">
        <f t="shared" si="54"/>
        <v>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35"/>
      <c r="AT24" s="35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9"/>
      <c r="BV24" s="9"/>
      <c r="BW24" s="9"/>
      <c r="BX24" s="9"/>
      <c r="BY24" s="9"/>
    </row>
    <row r="25" spans="1:77" ht="18" x14ac:dyDescent="0.25">
      <c r="A25" s="38" t="s">
        <v>32</v>
      </c>
      <c r="B25" s="43">
        <f t="shared" si="55"/>
        <v>26</v>
      </c>
      <c r="C25" s="10">
        <f t="shared" si="53"/>
        <v>0</v>
      </c>
      <c r="D25" s="10">
        <f t="shared" si="56"/>
        <v>26</v>
      </c>
      <c r="E25" s="44">
        <f t="shared" si="54"/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35"/>
      <c r="AT25" s="35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9"/>
      <c r="BV25" s="9"/>
      <c r="BW25" s="9"/>
      <c r="BX25" s="9"/>
      <c r="BY25" s="9"/>
    </row>
    <row r="26" spans="1:77" ht="18" x14ac:dyDescent="0.25">
      <c r="A26" s="38" t="s">
        <v>35</v>
      </c>
      <c r="B26" s="43">
        <f t="shared" si="55"/>
        <v>19</v>
      </c>
      <c r="C26" s="10">
        <f t="shared" si="53"/>
        <v>2</v>
      </c>
      <c r="D26" s="10">
        <f t="shared" si="56"/>
        <v>19</v>
      </c>
      <c r="E26" s="44">
        <f t="shared" si="54"/>
        <v>130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>
        <v>65</v>
      </c>
      <c r="Q26" s="10"/>
      <c r="R26" s="10">
        <v>65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35"/>
      <c r="AT26" s="35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9"/>
      <c r="BV26" s="9"/>
      <c r="BW26" s="9"/>
      <c r="BX26" s="9"/>
      <c r="BY26" s="9"/>
    </row>
    <row r="27" spans="1:77" ht="18" x14ac:dyDescent="0.25">
      <c r="A27" s="38" t="s">
        <v>22</v>
      </c>
      <c r="B27" s="43">
        <f t="shared" si="55"/>
        <v>17</v>
      </c>
      <c r="C27" s="10">
        <f t="shared" si="53"/>
        <v>3</v>
      </c>
      <c r="D27" s="10">
        <f t="shared" si="56"/>
        <v>17</v>
      </c>
      <c r="E27" s="44">
        <f t="shared" si="54"/>
        <v>180</v>
      </c>
      <c r="F27" s="10"/>
      <c r="G27" s="10"/>
      <c r="H27" s="10"/>
      <c r="I27" s="10"/>
      <c r="J27" s="10"/>
      <c r="K27" s="10"/>
      <c r="L27" s="10"/>
      <c r="M27" s="10">
        <v>65</v>
      </c>
      <c r="N27" s="10"/>
      <c r="O27" s="10"/>
      <c r="P27" s="10"/>
      <c r="Q27" s="10"/>
      <c r="R27" s="10"/>
      <c r="S27" s="10">
        <v>50</v>
      </c>
      <c r="T27" s="10">
        <v>65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35"/>
      <c r="AT27" s="35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9"/>
      <c r="BV27" s="9"/>
      <c r="BW27" s="9"/>
      <c r="BX27" s="9"/>
      <c r="BY27" s="9"/>
    </row>
    <row r="28" spans="1:77" ht="18" x14ac:dyDescent="0.25">
      <c r="A28" s="38" t="s">
        <v>33</v>
      </c>
      <c r="B28" s="43">
        <f t="shared" si="55"/>
        <v>26</v>
      </c>
      <c r="C28" s="10">
        <f t="shared" si="53"/>
        <v>0</v>
      </c>
      <c r="D28" s="10">
        <f t="shared" si="56"/>
        <v>26</v>
      </c>
      <c r="E28" s="44">
        <f t="shared" si="54"/>
        <v>0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35"/>
      <c r="AT28" s="35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9"/>
      <c r="BV28" s="9"/>
      <c r="BW28" s="9"/>
      <c r="BX28" s="9"/>
      <c r="BY28" s="9"/>
    </row>
    <row r="29" spans="1:77" ht="18" x14ac:dyDescent="0.25">
      <c r="A29" s="38" t="s">
        <v>9</v>
      </c>
      <c r="B29" s="43">
        <f t="shared" si="55"/>
        <v>7</v>
      </c>
      <c r="C29" s="10">
        <f t="shared" si="53"/>
        <v>6</v>
      </c>
      <c r="D29" s="10">
        <f t="shared" si="56"/>
        <v>7</v>
      </c>
      <c r="E29" s="44">
        <f t="shared" si="54"/>
        <v>360</v>
      </c>
      <c r="F29" s="10">
        <v>65</v>
      </c>
      <c r="G29" s="10">
        <v>50</v>
      </c>
      <c r="H29" s="10"/>
      <c r="I29" s="10"/>
      <c r="J29" s="10"/>
      <c r="K29" s="10"/>
      <c r="L29" s="10"/>
      <c r="M29" s="10">
        <v>65</v>
      </c>
      <c r="N29" s="10">
        <v>50</v>
      </c>
      <c r="O29" s="10">
        <v>65</v>
      </c>
      <c r="P29" s="10">
        <v>65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35"/>
      <c r="AT29" s="35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9"/>
      <c r="BV29" s="9"/>
      <c r="BW29" s="9"/>
      <c r="BX29" s="9"/>
      <c r="BY29" s="9"/>
    </row>
    <row r="30" spans="1:77" ht="18" x14ac:dyDescent="0.25">
      <c r="A30" s="38" t="s">
        <v>21</v>
      </c>
      <c r="B30" s="43">
        <f t="shared" si="55"/>
        <v>12</v>
      </c>
      <c r="C30" s="10">
        <f t="shared" si="53"/>
        <v>4</v>
      </c>
      <c r="D30" s="10">
        <f t="shared" si="56"/>
        <v>12</v>
      </c>
      <c r="E30" s="44">
        <f t="shared" si="54"/>
        <v>260</v>
      </c>
      <c r="F30" s="10">
        <v>65</v>
      </c>
      <c r="G30" s="10"/>
      <c r="H30" s="10"/>
      <c r="I30" s="10"/>
      <c r="J30" s="10"/>
      <c r="K30" s="10"/>
      <c r="L30" s="10"/>
      <c r="M30" s="10"/>
      <c r="N30" s="10"/>
      <c r="O30" s="10">
        <v>65</v>
      </c>
      <c r="P30" s="10">
        <v>65</v>
      </c>
      <c r="Q30" s="10"/>
      <c r="R30" s="10">
        <v>65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35"/>
      <c r="AT30" s="35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9"/>
      <c r="BV30" s="9"/>
      <c r="BW30" s="9"/>
      <c r="BX30" s="9"/>
      <c r="BY30" s="9"/>
    </row>
    <row r="31" spans="1:77" ht="18" x14ac:dyDescent="0.25">
      <c r="A31" s="38" t="s">
        <v>27</v>
      </c>
      <c r="B31" s="43">
        <f t="shared" si="55"/>
        <v>22</v>
      </c>
      <c r="C31" s="10">
        <f t="shared" si="53"/>
        <v>1</v>
      </c>
      <c r="D31" s="10">
        <f t="shared" si="56"/>
        <v>22</v>
      </c>
      <c r="E31" s="44">
        <f t="shared" si="54"/>
        <v>50</v>
      </c>
      <c r="F31" s="10"/>
      <c r="G31" s="10"/>
      <c r="H31" s="10"/>
      <c r="I31" s="10"/>
      <c r="J31" s="10"/>
      <c r="K31" s="10"/>
      <c r="L31" s="10"/>
      <c r="M31" s="10"/>
      <c r="N31" s="10">
        <v>50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35"/>
      <c r="AT31" s="35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9"/>
      <c r="BV31" s="9"/>
      <c r="BW31" s="9"/>
      <c r="BX31" s="9"/>
      <c r="BY31" s="9"/>
    </row>
    <row r="32" spans="1:77" ht="18" x14ac:dyDescent="0.25">
      <c r="A32" s="38" t="s">
        <v>34</v>
      </c>
      <c r="B32" s="43">
        <f t="shared" si="55"/>
        <v>26</v>
      </c>
      <c r="C32" s="10">
        <f t="shared" si="53"/>
        <v>0</v>
      </c>
      <c r="D32" s="10">
        <f t="shared" si="56"/>
        <v>26</v>
      </c>
      <c r="E32" s="44">
        <f t="shared" si="54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35"/>
      <c r="AT32" s="35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9"/>
      <c r="BV32" s="9"/>
      <c r="BW32" s="9"/>
      <c r="BX32" s="9"/>
      <c r="BY32" s="9"/>
    </row>
    <row r="33" spans="1:77" ht="18" x14ac:dyDescent="0.25">
      <c r="A33" s="38" t="s">
        <v>7</v>
      </c>
      <c r="B33" s="43">
        <f t="shared" si="55"/>
        <v>1</v>
      </c>
      <c r="C33" s="10">
        <f t="shared" si="53"/>
        <v>9</v>
      </c>
      <c r="D33" s="10">
        <f t="shared" si="56"/>
        <v>1</v>
      </c>
      <c r="E33" s="44">
        <f t="shared" si="54"/>
        <v>540</v>
      </c>
      <c r="F33" s="10">
        <v>65</v>
      </c>
      <c r="G33" s="10">
        <v>50</v>
      </c>
      <c r="H33" s="10"/>
      <c r="I33" s="10"/>
      <c r="J33" s="10"/>
      <c r="K33" s="10"/>
      <c r="L33" s="10"/>
      <c r="M33" s="10">
        <v>65</v>
      </c>
      <c r="N33" s="10">
        <v>50</v>
      </c>
      <c r="O33" s="10">
        <v>65</v>
      </c>
      <c r="P33" s="10">
        <v>65</v>
      </c>
      <c r="Q33" s="10"/>
      <c r="R33" s="10">
        <v>65</v>
      </c>
      <c r="S33" s="10">
        <v>50</v>
      </c>
      <c r="T33" s="10">
        <v>65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35"/>
      <c r="AT33" s="35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9"/>
      <c r="BV33" s="9"/>
      <c r="BW33" s="9"/>
      <c r="BX33" s="9"/>
      <c r="BY33" s="9"/>
    </row>
    <row r="34" spans="1:77" ht="18" x14ac:dyDescent="0.25">
      <c r="A34" s="38" t="s">
        <v>24</v>
      </c>
      <c r="B34" s="43">
        <f t="shared" si="55"/>
        <v>22</v>
      </c>
      <c r="C34" s="10">
        <f t="shared" si="53"/>
        <v>1</v>
      </c>
      <c r="D34" s="10">
        <f t="shared" si="56"/>
        <v>22</v>
      </c>
      <c r="E34" s="44">
        <f t="shared" si="54"/>
        <v>50</v>
      </c>
      <c r="F34" s="10"/>
      <c r="G34" s="10"/>
      <c r="H34" s="10"/>
      <c r="I34" s="10"/>
      <c r="J34" s="10"/>
      <c r="K34" s="10"/>
      <c r="L34" s="10"/>
      <c r="M34" s="10"/>
      <c r="N34" s="10">
        <v>50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35"/>
      <c r="AT34" s="35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9"/>
      <c r="BV34" s="9"/>
      <c r="BW34" s="9"/>
      <c r="BX34" s="9"/>
      <c r="BY34" s="9"/>
    </row>
    <row r="35" spans="1:77" ht="18" x14ac:dyDescent="0.25">
      <c r="A35" s="38" t="s">
        <v>16</v>
      </c>
      <c r="B35" s="43">
        <f t="shared" si="55"/>
        <v>12</v>
      </c>
      <c r="C35" s="10">
        <f t="shared" si="53"/>
        <v>4</v>
      </c>
      <c r="D35" s="10">
        <f t="shared" si="56"/>
        <v>12</v>
      </c>
      <c r="E35" s="44">
        <f t="shared" si="54"/>
        <v>260</v>
      </c>
      <c r="F35" s="10">
        <v>65</v>
      </c>
      <c r="G35" s="10"/>
      <c r="H35" s="10"/>
      <c r="I35" s="10"/>
      <c r="J35" s="10"/>
      <c r="K35" s="10"/>
      <c r="L35" s="10"/>
      <c r="M35" s="10">
        <v>65</v>
      </c>
      <c r="N35" s="10"/>
      <c r="O35" s="10"/>
      <c r="P35" s="10"/>
      <c r="Q35" s="10"/>
      <c r="R35" s="10">
        <v>65</v>
      </c>
      <c r="S35" s="10"/>
      <c r="T35" s="10">
        <v>65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35"/>
      <c r="AT35" s="35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9"/>
      <c r="BV35" s="9"/>
      <c r="BW35" s="9"/>
      <c r="BX35" s="9"/>
      <c r="BY35" s="9"/>
    </row>
    <row r="36" spans="1:77" ht="18" x14ac:dyDescent="0.25">
      <c r="A36" s="38" t="s">
        <v>13</v>
      </c>
      <c r="B36" s="43">
        <f t="shared" si="55"/>
        <v>5</v>
      </c>
      <c r="C36" s="29">
        <f t="shared" si="53"/>
        <v>7</v>
      </c>
      <c r="D36" s="10">
        <f t="shared" si="56"/>
        <v>5</v>
      </c>
      <c r="E36" s="45">
        <f t="shared" si="54"/>
        <v>425</v>
      </c>
      <c r="F36" s="10">
        <v>65</v>
      </c>
      <c r="G36" s="10"/>
      <c r="H36" s="10"/>
      <c r="I36" s="10"/>
      <c r="J36" s="10"/>
      <c r="K36" s="10"/>
      <c r="L36" s="10"/>
      <c r="M36" s="10">
        <v>65</v>
      </c>
      <c r="N36" s="10">
        <v>50</v>
      </c>
      <c r="O36" s="10">
        <v>65</v>
      </c>
      <c r="P36" s="10"/>
      <c r="Q36" s="10"/>
      <c r="R36" s="10">
        <v>65</v>
      </c>
      <c r="S36" s="10">
        <v>50</v>
      </c>
      <c r="T36" s="10">
        <v>65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35"/>
      <c r="AT36" s="35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9"/>
      <c r="BV36" s="9"/>
      <c r="BW36" s="9"/>
      <c r="BX36" s="9"/>
      <c r="BY36" s="9"/>
    </row>
    <row r="37" spans="1:77" ht="18" x14ac:dyDescent="0.25">
      <c r="A37" s="38" t="s">
        <v>19</v>
      </c>
      <c r="B37" s="43">
        <f t="shared" si="55"/>
        <v>12</v>
      </c>
      <c r="C37" s="28">
        <f t="shared" si="53"/>
        <v>4</v>
      </c>
      <c r="D37" s="10">
        <f t="shared" si="56"/>
        <v>15</v>
      </c>
      <c r="E37" s="46">
        <f t="shared" si="54"/>
        <v>245</v>
      </c>
      <c r="F37" s="10">
        <v>65</v>
      </c>
      <c r="G37" s="10">
        <v>50</v>
      </c>
      <c r="H37" s="10"/>
      <c r="I37" s="10"/>
      <c r="J37" s="10"/>
      <c r="K37" s="10"/>
      <c r="L37" s="10"/>
      <c r="M37" s="10"/>
      <c r="N37" s="10"/>
      <c r="O37" s="10">
        <v>65</v>
      </c>
      <c r="P37" s="10">
        <v>65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26"/>
      <c r="AT37" s="26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9"/>
      <c r="BV37" s="9"/>
      <c r="BW37" s="9"/>
      <c r="BX37" s="9"/>
      <c r="BY37" s="9"/>
    </row>
    <row r="38" spans="1:77" ht="18" x14ac:dyDescent="0.25">
      <c r="A38" s="38" t="s">
        <v>15</v>
      </c>
      <c r="B38" s="43">
        <f t="shared" si="55"/>
        <v>9</v>
      </c>
      <c r="C38" s="19">
        <f t="shared" si="53"/>
        <v>5</v>
      </c>
      <c r="D38" s="10">
        <f t="shared" si="56"/>
        <v>9</v>
      </c>
      <c r="E38" s="66">
        <f t="shared" si="54"/>
        <v>295</v>
      </c>
      <c r="F38" s="10">
        <v>65</v>
      </c>
      <c r="G38" s="10">
        <v>50</v>
      </c>
      <c r="H38" s="10"/>
      <c r="I38" s="10"/>
      <c r="J38" s="10"/>
      <c r="K38" s="10"/>
      <c r="L38" s="10"/>
      <c r="M38" s="10"/>
      <c r="N38" s="10">
        <v>50</v>
      </c>
      <c r="O38" s="10">
        <v>65</v>
      </c>
      <c r="P38" s="10">
        <v>65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9"/>
      <c r="BV38" s="9"/>
      <c r="BW38" s="9"/>
      <c r="BX38" s="9"/>
      <c r="BY38" s="9"/>
    </row>
    <row r="39" spans="1:77" ht="18.600000000000001" thickBot="1" x14ac:dyDescent="0.3">
      <c r="A39" s="63" t="s">
        <v>59</v>
      </c>
      <c r="B39" s="65">
        <f t="shared" si="55"/>
        <v>17</v>
      </c>
      <c r="C39" s="47">
        <f t="shared" si="53"/>
        <v>3</v>
      </c>
      <c r="D39" s="19">
        <f t="shared" si="56"/>
        <v>17</v>
      </c>
      <c r="E39" s="48">
        <f t="shared" si="54"/>
        <v>180</v>
      </c>
      <c r="F39" s="64"/>
      <c r="G39" s="64"/>
      <c r="H39" s="64"/>
      <c r="I39" s="64"/>
      <c r="J39" s="64"/>
      <c r="K39" s="64"/>
      <c r="L39" s="64"/>
      <c r="M39" s="64"/>
      <c r="N39" s="64"/>
      <c r="O39" s="64">
        <v>65</v>
      </c>
      <c r="P39" s="64">
        <v>65</v>
      </c>
      <c r="Q39" s="64"/>
      <c r="R39" s="64"/>
      <c r="S39" s="64">
        <v>50</v>
      </c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9"/>
      <c r="BV39" s="9"/>
      <c r="BW39" s="9"/>
      <c r="BX39" s="9"/>
      <c r="BY39" s="9"/>
    </row>
    <row r="40" spans="1:77" s="14" customFormat="1" ht="14.4" thickBot="1" x14ac:dyDescent="0.3">
      <c r="A40" s="30" t="s">
        <v>52</v>
      </c>
      <c r="B40" s="67"/>
      <c r="C40" s="15"/>
      <c r="D40" s="15"/>
      <c r="E40" s="68"/>
      <c r="F40" s="34">
        <f>COUNTA(F5:F38)</f>
        <v>15</v>
      </c>
      <c r="G40" s="34">
        <f>COUNTA(G5:G38)</f>
        <v>12</v>
      </c>
      <c r="H40" s="34">
        <f>COUNTA(H5:H36)</f>
        <v>0</v>
      </c>
      <c r="I40" s="34">
        <f>COUNTA(I5:I37)</f>
        <v>0</v>
      </c>
      <c r="J40" s="34">
        <f>COUNTA(J5:J36)</f>
        <v>0</v>
      </c>
      <c r="K40" s="34">
        <f>COUNTA(K5:K36)</f>
        <v>0</v>
      </c>
      <c r="L40" s="34">
        <f>COUNTA(L5:L36)</f>
        <v>0</v>
      </c>
      <c r="M40" s="34">
        <f>COUNTA(M5:M36)</f>
        <v>11</v>
      </c>
      <c r="N40" s="34">
        <f>COUNTA(N5:N38)</f>
        <v>15</v>
      </c>
      <c r="O40" s="34">
        <f>COUNTA(O5:O39)</f>
        <v>13</v>
      </c>
      <c r="P40" s="34">
        <f>COUNTA(P5:P39)</f>
        <v>11</v>
      </c>
      <c r="Q40" s="34">
        <f>COUNTA(Q5:Q39)</f>
        <v>0</v>
      </c>
      <c r="R40" s="34">
        <f t="shared" ref="R40:AE40" si="57">COUNTA(R5:R39)</f>
        <v>13</v>
      </c>
      <c r="S40" s="34">
        <f t="shared" si="57"/>
        <v>10</v>
      </c>
      <c r="T40" s="34">
        <f t="shared" si="57"/>
        <v>11</v>
      </c>
      <c r="U40" s="34">
        <f t="shared" si="57"/>
        <v>0</v>
      </c>
      <c r="V40" s="34">
        <f t="shared" si="57"/>
        <v>0</v>
      </c>
      <c r="W40" s="34">
        <f t="shared" si="57"/>
        <v>0</v>
      </c>
      <c r="X40" s="34">
        <f t="shared" si="57"/>
        <v>0</v>
      </c>
      <c r="Y40" s="34">
        <f t="shared" si="57"/>
        <v>0</v>
      </c>
      <c r="Z40" s="34">
        <f t="shared" si="57"/>
        <v>0</v>
      </c>
      <c r="AA40" s="34">
        <f t="shared" si="57"/>
        <v>0</v>
      </c>
      <c r="AB40" s="34">
        <f t="shared" si="57"/>
        <v>0</v>
      </c>
      <c r="AC40" s="34">
        <f t="shared" si="57"/>
        <v>0</v>
      </c>
      <c r="AD40" s="34">
        <f t="shared" si="57"/>
        <v>0</v>
      </c>
      <c r="AE40" s="34">
        <f t="shared" si="57"/>
        <v>0</v>
      </c>
      <c r="AF40" s="34">
        <f t="shared" ref="AF40:AV40" si="58">COUNTA(AF5:AF36)</f>
        <v>0</v>
      </c>
      <c r="AG40" s="34">
        <f t="shared" si="58"/>
        <v>0</v>
      </c>
      <c r="AH40" s="34">
        <f t="shared" si="58"/>
        <v>0</v>
      </c>
      <c r="AI40" s="34">
        <f t="shared" si="58"/>
        <v>0</v>
      </c>
      <c r="AJ40" s="34">
        <f t="shared" si="58"/>
        <v>0</v>
      </c>
      <c r="AK40" s="34">
        <f t="shared" si="58"/>
        <v>0</v>
      </c>
      <c r="AL40" s="34">
        <f t="shared" si="58"/>
        <v>0</v>
      </c>
      <c r="AM40" s="34">
        <f t="shared" si="58"/>
        <v>0</v>
      </c>
      <c r="AN40" s="34">
        <f t="shared" si="58"/>
        <v>0</v>
      </c>
      <c r="AO40" s="34">
        <f t="shared" si="58"/>
        <v>0</v>
      </c>
      <c r="AP40" s="34">
        <f t="shared" si="58"/>
        <v>0</v>
      </c>
      <c r="AQ40" s="34">
        <f t="shared" si="58"/>
        <v>0</v>
      </c>
      <c r="AR40" s="34">
        <f t="shared" si="58"/>
        <v>0</v>
      </c>
      <c r="AS40" s="34">
        <f t="shared" si="58"/>
        <v>0</v>
      </c>
      <c r="AT40" s="34">
        <f t="shared" si="58"/>
        <v>0</v>
      </c>
      <c r="AU40" s="34">
        <f t="shared" si="58"/>
        <v>0</v>
      </c>
      <c r="AV40" s="34">
        <f t="shared" si="58"/>
        <v>0</v>
      </c>
      <c r="AW40" s="34">
        <f>COUNTA(AW5:AW37)</f>
        <v>0</v>
      </c>
      <c r="AX40" s="34">
        <f>COUNTA(AX5:AX37)</f>
        <v>0</v>
      </c>
      <c r="AY40" s="34">
        <f>COUNTA(AY5:AY37)</f>
        <v>0</v>
      </c>
      <c r="AZ40" s="34">
        <f>COUNTA(AZ5:AZ36)</f>
        <v>0</v>
      </c>
      <c r="BA40" s="34">
        <f>COUNTA(BA5:BA36)</f>
        <v>0</v>
      </c>
      <c r="BB40" s="34">
        <f>COUNTA(BB5:BB36)</f>
        <v>0</v>
      </c>
      <c r="BC40" s="34">
        <f>COUNTA(BC5:BC37)</f>
        <v>0</v>
      </c>
      <c r="BD40" s="34">
        <f>COUNTA(BD5:BD36)</f>
        <v>0</v>
      </c>
      <c r="BE40" s="34">
        <f>COUNTA(BE5:BE36)</f>
        <v>0</v>
      </c>
      <c r="BF40" s="34">
        <f>COUNTA(BF5:BF38)</f>
        <v>0</v>
      </c>
      <c r="BG40" s="34">
        <f>COUNTA(BG5:BG38)</f>
        <v>0</v>
      </c>
      <c r="BH40" s="34">
        <f>COUNTA(BH5:BH36)</f>
        <v>0</v>
      </c>
      <c r="BI40" s="34">
        <f>COUNTA(BI5:BI37)</f>
        <v>0</v>
      </c>
      <c r="BJ40" s="34">
        <f>COUNTA(BJ5:BJ36)</f>
        <v>0</v>
      </c>
      <c r="BK40" s="34">
        <f>COUNTA(BK5:BK37)</f>
        <v>0</v>
      </c>
      <c r="BL40" s="34">
        <f t="shared" ref="BL40:BT40" si="59">COUNTA(BL5:BL38)</f>
        <v>0</v>
      </c>
      <c r="BM40" s="34">
        <f t="shared" si="59"/>
        <v>0</v>
      </c>
      <c r="BN40" s="34">
        <f t="shared" si="59"/>
        <v>0</v>
      </c>
      <c r="BO40" s="34">
        <f t="shared" si="59"/>
        <v>0</v>
      </c>
      <c r="BP40" s="34">
        <f t="shared" si="59"/>
        <v>0</v>
      </c>
      <c r="BQ40" s="34">
        <f t="shared" si="59"/>
        <v>0</v>
      </c>
      <c r="BR40" s="34">
        <f t="shared" si="59"/>
        <v>0</v>
      </c>
      <c r="BS40" s="34">
        <f t="shared" si="59"/>
        <v>0</v>
      </c>
      <c r="BT40" s="34">
        <f t="shared" si="59"/>
        <v>0</v>
      </c>
    </row>
    <row r="43" spans="1:77" ht="18.600000000000001" thickBot="1" x14ac:dyDescent="0.3">
      <c r="A43" s="5" t="s">
        <v>53</v>
      </c>
      <c r="B43" s="16"/>
      <c r="C43" s="16"/>
      <c r="D43" s="16"/>
      <c r="E43" s="16"/>
    </row>
    <row r="44" spans="1:77" ht="18.600000000000001" thickBot="1" x14ac:dyDescent="0.3">
      <c r="A44" s="6" t="s">
        <v>54</v>
      </c>
      <c r="B44" s="16"/>
      <c r="C44" s="16"/>
      <c r="D44" s="16"/>
      <c r="E44" s="16"/>
    </row>
    <row r="45" spans="1:77" ht="18.600000000000001" thickBot="1" x14ac:dyDescent="0.3">
      <c r="A45" s="52" t="s">
        <v>55</v>
      </c>
      <c r="B45" s="16"/>
      <c r="C45" s="16"/>
      <c r="D45" s="16"/>
      <c r="E45" s="16"/>
    </row>
    <row r="46" spans="1:77" ht="18.600000000000001" thickBot="1" x14ac:dyDescent="0.3">
      <c r="A46" s="7" t="s">
        <v>56</v>
      </c>
      <c r="B46" s="16"/>
      <c r="C46" s="16"/>
      <c r="D46" s="16"/>
      <c r="E46" s="16"/>
    </row>
    <row r="47" spans="1:77" ht="18.600000000000001" thickBot="1" x14ac:dyDescent="0.3">
      <c r="A47" s="49" t="s">
        <v>57</v>
      </c>
      <c r="B47" s="50"/>
      <c r="C47" s="50"/>
      <c r="D47" s="50"/>
      <c r="E47" s="50"/>
    </row>
    <row r="48" spans="1:77" ht="18.600000000000001" thickBot="1" x14ac:dyDescent="0.3">
      <c r="A48" s="8" t="s">
        <v>58</v>
      </c>
      <c r="B48" s="51"/>
      <c r="C48" s="51"/>
      <c r="D48" s="51"/>
      <c r="E48" s="51"/>
    </row>
  </sheetData>
  <sortState xmlns:xlrd2="http://schemas.microsoft.com/office/spreadsheetml/2017/richdata2" ref="A1:BY40">
    <sortCondition ref="D1:D2"/>
  </sortState>
  <mergeCells count="10">
    <mergeCell ref="B1:BT1"/>
    <mergeCell ref="M3:V3"/>
    <mergeCell ref="W3:AI3"/>
    <mergeCell ref="AJ3:AR3"/>
    <mergeCell ref="AS3:BB3"/>
    <mergeCell ref="BC3:BL3"/>
    <mergeCell ref="BM3:BT3"/>
    <mergeCell ref="B3:E3"/>
    <mergeCell ref="B2:BT2"/>
    <mergeCell ref="F3:L3"/>
  </mergeCells>
  <phoneticPr fontId="13" type="noConversion"/>
  <conditionalFormatting sqref="A5:A39">
    <cfRule type="expression" dxfId="1" priority="4">
      <formula>"rangschikking!$C$2 =&gt;10"</formula>
    </cfRule>
  </conditionalFormatting>
  <conditionalFormatting sqref="C5:C39">
    <cfRule type="cellIs" dxfId="0" priority="1" operator="greaterThanOrEqual">
      <formula>10</formula>
    </cfRule>
  </conditionalFormatting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>
      <selection activeCell="A5" sqref="A1:A5"/>
    </sheetView>
  </sheetViews>
  <sheetFormatPr defaultRowHeight="13.8" x14ac:dyDescent="0.25"/>
  <cols>
    <col min="1" max="1" width="16.69921875" bestFit="1" customWidth="1"/>
  </cols>
  <sheetData/>
  <pageMargins left="0" right="0" top="0.39409448818897641" bottom="0.39409448818897641" header="0" footer="0"/>
  <headerFooter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rangschikking</vt:lpstr>
      <vt:lpstr>rittenblad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geert mechele</dc:creator>
  <cp:keywords/>
  <dc:description/>
  <cp:lastModifiedBy>mechele geert</cp:lastModifiedBy>
  <cp:revision>1</cp:revision>
  <dcterms:created xsi:type="dcterms:W3CDTF">2021-09-29T17:37:59Z</dcterms:created>
  <dcterms:modified xsi:type="dcterms:W3CDTF">2023-04-23T11:11:48Z</dcterms:modified>
  <cp:category/>
  <cp:contentStatus/>
</cp:coreProperties>
</file>